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46" windowWidth="10800" windowHeight="10935" tabRatio="700" firstSheet="1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<sst xmlns="http://schemas.openxmlformats.org/spreadsheetml/2006/main" count="836" uniqueCount="110">
  <si>
    <t>PER US$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</si>
  <si>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</si>
  <si>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</si>
  <si>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</si>
  <si>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</si>
  <si>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</si>
  <si>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</si>
  <si>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</si>
  <si>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</si>
  <si>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</si>
  <si>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</si>
  <si>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</si>
  <si>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</si>
  <si>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</si>
  <si>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3月</t>
  </si>
  <si>
    <t>月</t>
  </si>
  <si>
    <t>金</t>
  </si>
  <si>
    <t>日</t>
  </si>
  <si>
    <t>水</t>
  </si>
  <si>
    <t>木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</si>
  <si>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</si>
  <si>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</si>
  <si>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</si>
  <si>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</si>
  <si>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</si>
  <si>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</si>
  <si>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</si>
  <si>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</si>
  <si>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</si>
  <si>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</si>
  <si>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</si>
  <si>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</si>
  <si>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</si>
  <si>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</si>
  <si>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</si>
  <si>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土</t>
  </si>
  <si>
    <t>火</t>
  </si>
  <si>
    <t>木</t>
  </si>
  <si>
    <t>日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</si>
  <si>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</si>
  <si>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</si>
  <si>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</si>
  <si>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</si>
  <si>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</si>
  <si>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</si>
  <si>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</si>
  <si>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</si>
  <si>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</si>
  <si>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</si>
  <si>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</si>
  <si>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旧正月</t>
  </si>
  <si>
    <t>釈迦誕生日</t>
  </si>
  <si>
    <t>子供の日</t>
  </si>
  <si>
    <t>キリスト昇天祭</t>
  </si>
  <si>
    <t>休　場</t>
  </si>
  <si>
    <t>聖金曜日</t>
  </si>
  <si>
    <t>サカ暦新年</t>
  </si>
  <si>
    <t>中国暦新年</t>
  </si>
  <si>
    <t>メーデー</t>
  </si>
  <si>
    <t>カーニバル</t>
  </si>
  <si>
    <t>ﾓﾊﾒｯﾄﾞ聖誕祭</t>
  </si>
  <si>
    <t>国家記念日</t>
  </si>
  <si>
    <t>休場</t>
  </si>
  <si>
    <t>聖木曜日</t>
  </si>
  <si>
    <t>ﾏﾙﾋﾞｰﾅｽ戦争退役軍人の日</t>
  </si>
  <si>
    <t>ﾁﾗﾃﾞﾝﾃｽの日</t>
  </si>
  <si>
    <t>5月革命記念日</t>
  </si>
  <si>
    <t>ｲｷｹ海戦記念日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</si>
  <si>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</si>
  <si>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ﾍﾞﾙｸﾞﾗｰﾉ将軍逝去の日</t>
  </si>
  <si>
    <t>ｷﾘｽﾄ聖体祭</t>
  </si>
  <si>
    <t>聖ﾍﾟﾄﾞﾛ､聖ﾊﾟｳﾛの日</t>
  </si>
  <si>
    <t>大統領選挙</t>
  </si>
  <si>
    <t>独立記念日</t>
  </si>
  <si>
    <t>聖母ｶﾙﾒﾝの日</t>
  </si>
  <si>
    <t>ﾑﾊﾝﾏﾄﾞ昇天祭</t>
  </si>
  <si>
    <t>ｻﾝﾏﾙﾃｨﾝ将軍逝去の日</t>
  </si>
  <si>
    <t>断食明け大祭</t>
  </si>
  <si>
    <t>お盆の為休場</t>
  </si>
  <si>
    <t>聖母の日</t>
  </si>
  <si>
    <t>民族の日</t>
  </si>
  <si>
    <t>ｱﾒﾘｶ大陸発見日</t>
  </si>
  <si>
    <t>万聖節</t>
  </si>
  <si>
    <t>三菱東京UFJ銀行
ｼﾞｬｶﾙﾀ支店
ｲﾝﾄﾞﾈｼｱﾙﾋﾟｱ
参考相場(IDR)</t>
  </si>
  <si>
    <t>ﾌﾞﾗｼﾞﾙ中央銀行
ﾌﾞﾗｼﾞﾙﾚｱﾙ
参考相場(BRL)</t>
  </si>
  <si>
    <t>ｱﾙｾﾞﾝﾁﾝ
国立商業銀行
ｱﾙｾﾞﾝﾁﾝﾍﾟｿ
参考相場(ARS)</t>
  </si>
  <si>
    <t>チリ中央銀行
ﾁﾘﾍﾟｿ実勢ﾚｰﾄ(CLP)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</si>
  <si>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</si>
  <si>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</si>
  <si>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</si>
  <si>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</si>
  <si>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</si>
  <si>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</si>
  <si>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</si>
  <si>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</si>
  <si>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</si>
  <si>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</si>
  <si>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</si>
  <si>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</si>
  <si>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</si>
  <si>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</si>
  <si>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休日</t>
  </si>
  <si>
    <t>犠牲祭</t>
  </si>
  <si>
    <t>三菱UFJﾘｻｰﾁ＆ｺﾝｻﾙﾃｨﾝｸﾞ㈱</t>
  </si>
  <si>
    <t>三菱UFJﾘｻｰﾁ＆ｺﾝｻﾙﾃｨﾝｸﾞ㈱</t>
  </si>
  <si>
    <t>聖母受胎日</t>
  </si>
  <si>
    <t>聖母受胎日</t>
  </si>
  <si>
    <t>クリスマス</t>
  </si>
  <si>
    <t>クリスマス</t>
  </si>
  <si>
    <t>イスラム暦新年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</si>
</sst>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13" fillId="0" borderId="0" xfId="0" applyFont="1" applyAlignment="1">
      <alignment/>
    </xf>
    <xf numFmtId="188" fontId="8" fillId="0" borderId="6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178" fontId="8" fillId="0" borderId="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/>
    </xf>
    <xf numFmtId="178" fontId="8" fillId="0" borderId="6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88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right"/>
    </xf>
    <xf numFmtId="178" fontId="8" fillId="0" borderId="12" xfId="0" applyNumberFormat="1" applyFont="1" applyFill="1" applyBorder="1" applyAlignment="1">
      <alignment/>
    </xf>
    <xf numFmtId="4" fontId="8" fillId="2" borderId="6" xfId="0" applyNumberFormat="1" applyFont="1" applyFill="1" applyBorder="1" applyAlignment="1">
      <alignment horizontal="right"/>
    </xf>
    <xf numFmtId="178" fontId="8" fillId="2" borderId="4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right"/>
    </xf>
    <xf numFmtId="187" fontId="4" fillId="0" borderId="0" xfId="0" applyNumberFormat="1" applyFont="1" applyAlignment="1">
      <alignment/>
    </xf>
    <xf numFmtId="6" fontId="4" fillId="0" borderId="16" xfId="19" applyFont="1" applyBorder="1" applyAlignment="1">
      <alignment horizontal="center" vertical="center" wrapText="1"/>
    </xf>
    <xf numFmtId="187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178" fontId="8" fillId="2" borderId="7" xfId="0" applyNumberFormat="1" applyFont="1" applyFill="1" applyBorder="1" applyAlignment="1">
      <alignment horizontal="right"/>
    </xf>
    <xf numFmtId="178" fontId="8" fillId="2" borderId="6" xfId="0" applyNumberFormat="1" applyFont="1" applyFill="1" applyBorder="1" applyAlignment="1">
      <alignment horizontal="right"/>
    </xf>
    <xf numFmtId="4" fontId="8" fillId="2" borderId="18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 horizontal="right"/>
    </xf>
    <xf numFmtId="178" fontId="8" fillId="2" borderId="9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182" fontId="8" fillId="0" borderId="4" xfId="0" applyNumberFormat="1" applyFont="1" applyFill="1" applyBorder="1" applyAlignment="1">
      <alignment horizontal="right"/>
    </xf>
    <xf numFmtId="182" fontId="8" fillId="0" borderId="9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4" fontId="8" fillId="2" borderId="21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 vertical="center"/>
    </xf>
    <xf numFmtId="4" fontId="8" fillId="2" borderId="22" xfId="0" applyNumberFormat="1" applyFont="1" applyFill="1" applyBorder="1" applyAlignment="1">
      <alignment horizontal="right" vertical="center"/>
    </xf>
    <xf numFmtId="182" fontId="8" fillId="2" borderId="9" xfId="0" applyNumberFormat="1" applyFont="1" applyFill="1" applyBorder="1" applyAlignment="1">
      <alignment horizontal="right"/>
    </xf>
    <xf numFmtId="182" fontId="8" fillId="2" borderId="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2" borderId="25" xfId="0" applyNumberFormat="1" applyFont="1" applyFill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178" fontId="8" fillId="0" borderId="14" xfId="0" applyNumberFormat="1" applyFont="1" applyFill="1" applyBorder="1" applyAlignment="1">
      <alignment horizontal="right"/>
    </xf>
    <xf numFmtId="178" fontId="8" fillId="0" borderId="27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188" fontId="8" fillId="0" borderId="14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188" fontId="8" fillId="2" borderId="14" xfId="0" applyNumberFormat="1" applyFont="1" applyFill="1" applyBorder="1" applyAlignment="1">
      <alignment horizontal="right"/>
    </xf>
    <xf numFmtId="178" fontId="8" fillId="0" borderId="23" xfId="0" applyNumberFormat="1" applyFont="1" applyBorder="1" applyAlignment="1">
      <alignment horizontal="right"/>
    </xf>
    <xf numFmtId="178" fontId="8" fillId="0" borderId="19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28" xfId="0" applyNumberFormat="1" applyFont="1" applyBorder="1" applyAlignment="1">
      <alignment horizontal="right"/>
    </xf>
    <xf numFmtId="178" fontId="8" fillId="0" borderId="29" xfId="0" applyNumberFormat="1" applyFont="1" applyBorder="1" applyAlignment="1">
      <alignment horizontal="right"/>
    </xf>
    <xf numFmtId="187" fontId="8" fillId="0" borderId="30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4" fontId="8" fillId="2" borderId="31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182" fontId="8" fillId="0" borderId="29" xfId="0" applyNumberFormat="1" applyFont="1" applyFill="1" applyBorder="1" applyAlignment="1">
      <alignment horizontal="right"/>
    </xf>
    <xf numFmtId="188" fontId="12" fillId="0" borderId="26" xfId="0" applyNumberFormat="1" applyFont="1" applyBorder="1" applyAlignment="1">
      <alignment horizontal="center" vertical="center" shrinkToFit="1"/>
    </xf>
    <xf numFmtId="178" fontId="8" fillId="2" borderId="25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3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 horizontal="right"/>
    </xf>
    <xf numFmtId="188" fontId="8" fillId="0" borderId="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178" fontId="8" fillId="0" borderId="37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78" fontId="8" fillId="2" borderId="38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40" fontId="8" fillId="2" borderId="39" xfId="17" applyNumberFormat="1" applyFont="1" applyFill="1" applyBorder="1" applyAlignment="1">
      <alignment horizontal="right"/>
    </xf>
    <xf numFmtId="40" fontId="8" fillId="2" borderId="40" xfId="17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181" fontId="8" fillId="0" borderId="6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2" fontId="8" fillId="0" borderId="31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4" fontId="8" fillId="2" borderId="19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178" fontId="8" fillId="2" borderId="11" xfId="0" applyNumberFormat="1" applyFont="1" applyFill="1" applyBorder="1" applyAlignment="1">
      <alignment horizontal="right"/>
    </xf>
    <xf numFmtId="178" fontId="8" fillId="2" borderId="37" xfId="0" applyNumberFormat="1" applyFont="1" applyFill="1" applyBorder="1" applyAlignment="1">
      <alignment horizontal="right"/>
    </xf>
    <xf numFmtId="178" fontId="8" fillId="0" borderId="38" xfId="0" applyNumberFormat="1" applyFont="1" applyFill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178" fontId="8" fillId="2" borderId="14" xfId="0" applyNumberFormat="1" applyFont="1" applyFill="1" applyBorder="1" applyAlignment="1">
      <alignment horizontal="right"/>
    </xf>
    <xf numFmtId="178" fontId="8" fillId="2" borderId="15" xfId="0" applyNumberFormat="1" applyFont="1" applyFill="1" applyBorder="1" applyAlignment="1">
      <alignment horizontal="right"/>
    </xf>
    <xf numFmtId="178" fontId="8" fillId="2" borderId="27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40" fontId="8" fillId="0" borderId="39" xfId="17" applyNumberFormat="1" applyFont="1" applyFill="1" applyBorder="1" applyAlignment="1">
      <alignment horizontal="right"/>
    </xf>
    <xf numFmtId="40" fontId="8" fillId="0" borderId="40" xfId="17" applyNumberFormat="1" applyFont="1" applyFill="1" applyBorder="1" applyAlignment="1">
      <alignment horizontal="right"/>
    </xf>
    <xf numFmtId="40" fontId="8" fillId="0" borderId="42" xfId="17" applyNumberFormat="1" applyFont="1" applyFill="1" applyBorder="1" applyAlignment="1">
      <alignment horizontal="right"/>
    </xf>
    <xf numFmtId="40" fontId="8" fillId="2" borderId="28" xfId="17" applyNumberFormat="1" applyFont="1" applyFill="1" applyBorder="1" applyAlignment="1">
      <alignment horizontal="right"/>
    </xf>
    <xf numFmtId="40" fontId="8" fillId="2" borderId="30" xfId="17" applyNumberFormat="1" applyFont="1" applyFill="1" applyBorder="1" applyAlignment="1">
      <alignment horizontal="right"/>
    </xf>
    <xf numFmtId="4" fontId="8" fillId="0" borderId="43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178" fontId="8" fillId="0" borderId="19" xfId="0" applyNumberFormat="1" applyFont="1" applyFill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188" fontId="8" fillId="2" borderId="9" xfId="0" applyNumberFormat="1" applyFont="1" applyFill="1" applyBorder="1" applyAlignment="1">
      <alignment horizontal="right"/>
    </xf>
    <xf numFmtId="188" fontId="8" fillId="0" borderId="29" xfId="0" applyNumberFormat="1" applyFont="1" applyFill="1" applyBorder="1" applyAlignment="1">
      <alignment horizontal="right"/>
    </xf>
    <xf numFmtId="181" fontId="8" fillId="2" borderId="6" xfId="0" applyNumberFormat="1" applyFont="1" applyFill="1" applyBorder="1" applyAlignment="1">
      <alignment horizontal="right"/>
    </xf>
    <xf numFmtId="181" fontId="8" fillId="2" borderId="9" xfId="0" applyNumberFormat="1" applyFont="1" applyFill="1" applyBorder="1" applyAlignment="1">
      <alignment horizontal="right"/>
    </xf>
    <xf numFmtId="181" fontId="8" fillId="0" borderId="37" xfId="0" applyNumberFormat="1" applyFont="1" applyBorder="1" applyAlignment="1">
      <alignment horizontal="right"/>
    </xf>
    <xf numFmtId="182" fontId="8" fillId="2" borderId="19" xfId="0" applyNumberFormat="1" applyFont="1" applyFill="1" applyBorder="1" applyAlignment="1">
      <alignment horizontal="right"/>
    </xf>
    <xf numFmtId="182" fontId="8" fillId="2" borderId="6" xfId="0" applyNumberFormat="1" applyFont="1" applyFill="1" applyBorder="1" applyAlignment="1">
      <alignment horizontal="right"/>
    </xf>
    <xf numFmtId="182" fontId="8" fillId="2" borderId="31" xfId="0" applyNumberFormat="1" applyFont="1" applyFill="1" applyBorder="1" applyAlignment="1">
      <alignment horizontal="right"/>
    </xf>
    <xf numFmtId="182" fontId="13" fillId="2" borderId="4" xfId="0" applyNumberFormat="1" applyFont="1" applyFill="1" applyBorder="1" applyAlignment="1">
      <alignment horizontal="right"/>
    </xf>
    <xf numFmtId="182" fontId="13" fillId="2" borderId="9" xfId="0" applyNumberFormat="1" applyFont="1" applyFill="1" applyBorder="1" applyAlignment="1">
      <alignment horizontal="right"/>
    </xf>
    <xf numFmtId="176" fontId="8" fillId="2" borderId="4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2" borderId="42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181" fontId="8" fillId="2" borderId="37" xfId="0" applyNumberFormat="1" applyFont="1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4" fontId="15" fillId="2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4" fontId="15" fillId="2" borderId="17" xfId="0" applyNumberFormat="1" applyFont="1" applyFill="1" applyBorder="1" applyAlignment="1">
      <alignment horizontal="center" shrinkToFit="1"/>
    </xf>
    <xf numFmtId="188" fontId="8" fillId="0" borderId="9" xfId="0" applyNumberFormat="1" applyFont="1" applyFill="1" applyBorder="1" applyAlignment="1">
      <alignment horizontal="right"/>
    </xf>
    <xf numFmtId="188" fontId="8" fillId="2" borderId="27" xfId="0" applyNumberFormat="1" applyFont="1" applyFill="1" applyBorder="1" applyAlignment="1">
      <alignment horizontal="right"/>
    </xf>
    <xf numFmtId="188" fontId="8" fillId="0" borderId="27" xfId="0" applyNumberFormat="1" applyFont="1" applyFill="1" applyBorder="1" applyAlignment="1">
      <alignment horizontal="right"/>
    </xf>
    <xf numFmtId="178" fontId="8" fillId="2" borderId="19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 wrapText="1"/>
    </xf>
    <xf numFmtId="0" fontId="8" fillId="0" borderId="23" xfId="0" applyFont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182" fontId="8" fillId="2" borderId="7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22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 shrinkToFit="1"/>
    </xf>
    <xf numFmtId="0" fontId="0" fillId="0" borderId="44" xfId="0" applyFont="1" applyBorder="1" applyAlignment="1">
      <alignment shrinkToFit="1"/>
    </xf>
    <xf numFmtId="188" fontId="4" fillId="0" borderId="45" xfId="0" applyNumberFormat="1" applyFont="1" applyBorder="1" applyAlignment="1">
      <alignment horizontal="center" vertical="center" wrapText="1"/>
    </xf>
    <xf numFmtId="188" fontId="4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7" fontId="8" fillId="0" borderId="39" xfId="0" applyNumberFormat="1" applyFont="1" applyBorder="1" applyAlignment="1">
      <alignment horizontal="center" vertical="center"/>
    </xf>
    <xf numFmtId="187" fontId="8" fillId="0" borderId="21" xfId="0" applyNumberFormat="1" applyFont="1" applyBorder="1" applyAlignment="1">
      <alignment horizontal="center" vertical="center"/>
    </xf>
    <xf numFmtId="188" fontId="8" fillId="0" borderId="39" xfId="0" applyNumberFormat="1" applyFont="1" applyBorder="1" applyAlignment="1" quotePrefix="1">
      <alignment horizontal="center" vertical="center"/>
    </xf>
    <xf numFmtId="188" fontId="8" fillId="0" borderId="21" xfId="0" applyNumberFormat="1" applyFont="1" applyBorder="1" applyAlignment="1" quotePrefix="1">
      <alignment horizontal="center" vertical="center"/>
    </xf>
    <xf numFmtId="6" fontId="4" fillId="0" borderId="45" xfId="19" applyFont="1" applyBorder="1" applyAlignment="1">
      <alignment horizontal="center" vertical="center" wrapText="1"/>
    </xf>
    <xf numFmtId="6" fontId="4" fillId="0" borderId="46" xfId="19" applyFont="1" applyBorder="1" applyAlignment="1">
      <alignment horizontal="center" vertical="center" wrapTex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46" xfId="0" applyNumberFormat="1" applyFont="1" applyBorder="1" applyAlignment="1">
      <alignment horizontal="center" vertical="center" wrapText="1"/>
    </xf>
    <xf numFmtId="178" fontId="8" fillId="2" borderId="7" xfId="0" applyNumberFormat="1" applyFont="1" applyFill="1" applyBorder="1" applyAlignment="1">
      <alignment horizontal="center"/>
    </xf>
    <xf numFmtId="188" fontId="8" fillId="2" borderId="7" xfId="0" applyNumberFormat="1" applyFont="1" applyFill="1" applyBorder="1" applyAlignment="1">
      <alignment horizontal="center"/>
    </xf>
    <xf numFmtId="181" fontId="8" fillId="2" borderId="7" xfId="0" applyNumberFormat="1" applyFont="1" applyFill="1" applyBorder="1" applyAlignment="1">
      <alignment horizontal="center"/>
    </xf>
    <xf numFmtId="181" fontId="8" fillId="2" borderId="22" xfId="0" applyNumberFormat="1" applyFont="1" applyFill="1" applyBorder="1" applyAlignment="1">
      <alignment horizontal="center"/>
    </xf>
    <xf numFmtId="188" fontId="8" fillId="2" borderId="22" xfId="0" applyNumberFormat="1" applyFont="1" applyFill="1" applyBorder="1" applyAlignment="1">
      <alignment horizontal="center"/>
    </xf>
    <xf numFmtId="207" fontId="8" fillId="2" borderId="7" xfId="0" applyNumberFormat="1" applyFont="1" applyFill="1" applyBorder="1" applyAlignment="1">
      <alignment horizontal="center"/>
    </xf>
    <xf numFmtId="207" fontId="8" fillId="2" borderId="22" xfId="0" applyNumberFormat="1" applyFont="1" applyFill="1" applyBorder="1" applyAlignment="1">
      <alignment horizontal="center"/>
    </xf>
    <xf numFmtId="178" fontId="8" fillId="2" borderId="22" xfId="0" applyNumberFormat="1" applyFont="1" applyFill="1" applyBorder="1" applyAlignment="1">
      <alignment horizontal="center"/>
    </xf>
    <xf numFmtId="178" fontId="15" fillId="2" borderId="7" xfId="0" applyNumberFormat="1" applyFont="1" applyFill="1" applyBorder="1" applyAlignment="1">
      <alignment horizontal="center" shrinkToFit="1"/>
    </xf>
    <xf numFmtId="178" fontId="15" fillId="2" borderId="22" xfId="0" applyNumberFormat="1" applyFont="1" applyFill="1" applyBorder="1" applyAlignment="1">
      <alignment horizontal="center" shrinkToFit="1"/>
    </xf>
    <xf numFmtId="40" fontId="8" fillId="2" borderId="23" xfId="17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40" fontId="8" fillId="2" borderId="7" xfId="17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88" fontId="4" fillId="0" borderId="50" xfId="0" applyNumberFormat="1" applyFont="1" applyBorder="1" applyAlignment="1">
      <alignment horizontal="center" vertical="center" wrapText="1"/>
    </xf>
    <xf numFmtId="187" fontId="8" fillId="0" borderId="49" xfId="0" applyNumberFormat="1" applyFont="1" applyBorder="1" applyAlignment="1">
      <alignment horizontal="center" vertical="center"/>
    </xf>
    <xf numFmtId="178" fontId="8" fillId="2" borderId="2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88" fontId="15" fillId="2" borderId="7" xfId="0" applyNumberFormat="1" applyFont="1" applyFill="1" applyBorder="1" applyAlignment="1">
      <alignment horizontal="center" shrinkToFit="1"/>
    </xf>
    <xf numFmtId="188" fontId="15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8" fillId="2" borderId="2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34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30">
        <v>1</v>
      </c>
      <c r="B5" s="33" t="s">
        <v>19</v>
      </c>
      <c r="C5" s="193"/>
      <c r="D5" s="194"/>
      <c r="E5" s="195"/>
      <c r="F5" s="69"/>
      <c r="G5" s="165"/>
      <c r="H5" s="166"/>
      <c r="I5" s="51"/>
      <c r="J5" s="210"/>
      <c r="K5" s="85"/>
    </row>
    <row r="6" spans="1:11" s="10" customFormat="1" ht="19.5" customHeight="1">
      <c r="A6" s="9">
        <v>2</v>
      </c>
      <c r="B6" s="12" t="s">
        <v>6</v>
      </c>
      <c r="C6" s="63">
        <v>1333.8</v>
      </c>
      <c r="D6" s="64">
        <v>1256.2</v>
      </c>
      <c r="E6" s="36"/>
      <c r="F6" s="69"/>
      <c r="G6" s="18">
        <v>2.3298</v>
      </c>
      <c r="H6" s="139">
        <v>2.329</v>
      </c>
      <c r="I6" s="41">
        <v>3.458</v>
      </c>
      <c r="J6" s="22">
        <v>3.418</v>
      </c>
      <c r="K6" s="46">
        <v>636.45</v>
      </c>
    </row>
    <row r="7" spans="1:11" s="10" customFormat="1" ht="19.5" customHeight="1">
      <c r="A7" s="30">
        <v>3</v>
      </c>
      <c r="B7" s="33" t="s">
        <v>7</v>
      </c>
      <c r="C7" s="70"/>
      <c r="D7" s="69"/>
      <c r="E7" s="36"/>
      <c r="F7" s="69"/>
      <c r="G7" s="168"/>
      <c r="H7" s="52"/>
      <c r="I7" s="32"/>
      <c r="J7" s="185"/>
      <c r="K7" s="54"/>
    </row>
    <row r="8" spans="1:11" s="10" customFormat="1" ht="19.5" customHeight="1">
      <c r="A8" s="30">
        <v>4</v>
      </c>
      <c r="B8" s="33" t="s">
        <v>1</v>
      </c>
      <c r="C8" s="70"/>
      <c r="D8" s="69"/>
      <c r="E8" s="36"/>
      <c r="F8" s="69"/>
      <c r="G8" s="37"/>
      <c r="H8" s="52"/>
      <c r="I8" s="32"/>
      <c r="J8" s="185"/>
      <c r="K8" s="54"/>
    </row>
    <row r="9" spans="1:11" s="10" customFormat="1" ht="19.5" customHeight="1">
      <c r="A9" s="9">
        <v>5</v>
      </c>
      <c r="B9" s="12" t="s">
        <v>8</v>
      </c>
      <c r="C9" s="63">
        <v>1353.4</v>
      </c>
      <c r="D9" s="64">
        <v>1274.6</v>
      </c>
      <c r="E9" s="72">
        <v>11300</v>
      </c>
      <c r="F9" s="150">
        <v>10500</v>
      </c>
      <c r="G9" s="18">
        <v>2.278</v>
      </c>
      <c r="H9" s="167">
        <v>2.2772</v>
      </c>
      <c r="I9" s="11">
        <v>3.451</v>
      </c>
      <c r="J9" s="207">
        <v>3.411</v>
      </c>
      <c r="K9" s="47">
        <v>640.91</v>
      </c>
    </row>
    <row r="10" spans="1:11" s="10" customFormat="1" ht="19.5" customHeight="1">
      <c r="A10" s="9">
        <v>6</v>
      </c>
      <c r="B10" s="12" t="s">
        <v>9</v>
      </c>
      <c r="C10" s="63">
        <v>1354.4</v>
      </c>
      <c r="D10" s="64">
        <v>1275.6</v>
      </c>
      <c r="E10" s="72">
        <v>11400</v>
      </c>
      <c r="F10" s="150">
        <v>10600</v>
      </c>
      <c r="G10" s="18">
        <v>2.1889</v>
      </c>
      <c r="H10" s="42">
        <v>2.1881</v>
      </c>
      <c r="I10" s="11">
        <v>3.453</v>
      </c>
      <c r="J10" s="207">
        <v>3.413</v>
      </c>
      <c r="K10" s="47">
        <v>643.87</v>
      </c>
    </row>
    <row r="11" spans="1:11" s="10" customFormat="1" ht="19.5" customHeight="1">
      <c r="A11" s="9">
        <v>7</v>
      </c>
      <c r="B11" s="12" t="s">
        <v>10</v>
      </c>
      <c r="C11" s="63">
        <v>1328.7</v>
      </c>
      <c r="D11" s="64">
        <v>1251.3</v>
      </c>
      <c r="E11" s="72">
        <v>11300</v>
      </c>
      <c r="F11" s="150">
        <v>10500</v>
      </c>
      <c r="G11" s="18">
        <v>2.2174</v>
      </c>
      <c r="H11" s="42">
        <v>2.2166</v>
      </c>
      <c r="I11" s="11">
        <v>3.455</v>
      </c>
      <c r="J11" s="207">
        <v>3.415</v>
      </c>
      <c r="K11" s="47">
        <v>633.23</v>
      </c>
    </row>
    <row r="12" spans="1:11" s="10" customFormat="1" ht="19.5" customHeight="1">
      <c r="A12" s="9">
        <v>8</v>
      </c>
      <c r="B12" s="12" t="s">
        <v>5</v>
      </c>
      <c r="C12" s="63">
        <v>1344.1</v>
      </c>
      <c r="D12" s="64">
        <v>1265.9</v>
      </c>
      <c r="E12" s="72">
        <v>11000</v>
      </c>
      <c r="F12" s="150">
        <v>10400</v>
      </c>
      <c r="G12" s="18">
        <v>2.2683</v>
      </c>
      <c r="H12" s="42">
        <v>2.2675</v>
      </c>
      <c r="I12" s="11">
        <v>3.45</v>
      </c>
      <c r="J12" s="207">
        <v>3.41</v>
      </c>
      <c r="K12" s="47">
        <v>630.19</v>
      </c>
    </row>
    <row r="13" spans="1:11" s="10" customFormat="1" ht="19.5" customHeight="1">
      <c r="A13" s="9">
        <v>9</v>
      </c>
      <c r="B13" s="12" t="s">
        <v>6</v>
      </c>
      <c r="C13" s="63">
        <v>1359.6</v>
      </c>
      <c r="D13" s="64">
        <v>1280.4</v>
      </c>
      <c r="E13" s="72">
        <v>11250</v>
      </c>
      <c r="F13" s="150">
        <v>10650</v>
      </c>
      <c r="G13" s="18">
        <v>2.2867</v>
      </c>
      <c r="H13" s="42">
        <v>2.2859</v>
      </c>
      <c r="I13" s="11">
        <v>3.449</v>
      </c>
      <c r="J13" s="207">
        <v>3.409</v>
      </c>
      <c r="K13" s="47">
        <v>629.5</v>
      </c>
    </row>
    <row r="14" spans="1:11" s="10" customFormat="1" ht="19.5" customHeight="1">
      <c r="A14" s="30">
        <v>10</v>
      </c>
      <c r="B14" s="33" t="s">
        <v>7</v>
      </c>
      <c r="C14" s="70"/>
      <c r="D14" s="69"/>
      <c r="E14" s="79"/>
      <c r="F14" s="157"/>
      <c r="G14" s="169"/>
      <c r="H14" s="170"/>
      <c r="I14" s="32"/>
      <c r="J14" s="185"/>
      <c r="K14" s="54"/>
    </row>
    <row r="15" spans="1:11" s="10" customFormat="1" ht="19.5" customHeight="1">
      <c r="A15" s="30">
        <v>11</v>
      </c>
      <c r="B15" s="33" t="s">
        <v>1</v>
      </c>
      <c r="C15" s="70"/>
      <c r="D15" s="69"/>
      <c r="E15" s="79"/>
      <c r="F15" s="157"/>
      <c r="G15" s="37"/>
      <c r="H15" s="55"/>
      <c r="I15" s="32"/>
      <c r="J15" s="185"/>
      <c r="K15" s="54"/>
    </row>
    <row r="16" spans="1:11" s="10" customFormat="1" ht="19.5" customHeight="1">
      <c r="A16" s="9">
        <v>12</v>
      </c>
      <c r="B16" s="12" t="s">
        <v>8</v>
      </c>
      <c r="C16" s="63">
        <v>1388.4</v>
      </c>
      <c r="D16" s="64">
        <v>1307.6</v>
      </c>
      <c r="E16" s="72">
        <v>11300</v>
      </c>
      <c r="F16" s="150">
        <v>10700</v>
      </c>
      <c r="G16" s="18">
        <v>2.29613</v>
      </c>
      <c r="H16" s="22">
        <v>2.2961</v>
      </c>
      <c r="I16" s="11">
        <v>3.449</v>
      </c>
      <c r="J16" s="207">
        <v>3.409</v>
      </c>
      <c r="K16" s="47">
        <v>616.95</v>
      </c>
    </row>
    <row r="17" spans="1:11" s="10" customFormat="1" ht="19.5" customHeight="1">
      <c r="A17" s="9">
        <v>13</v>
      </c>
      <c r="B17" s="12" t="s">
        <v>9</v>
      </c>
      <c r="C17" s="63">
        <v>1411.1</v>
      </c>
      <c r="D17" s="64">
        <v>1328.9</v>
      </c>
      <c r="E17" s="72">
        <v>11400</v>
      </c>
      <c r="F17" s="150">
        <v>10800</v>
      </c>
      <c r="G17" s="18">
        <v>2.3083</v>
      </c>
      <c r="H17" s="22">
        <v>2.3075</v>
      </c>
      <c r="I17" s="11">
        <v>3.451</v>
      </c>
      <c r="J17" s="207">
        <v>3.411</v>
      </c>
      <c r="K17" s="47">
        <v>610.09</v>
      </c>
    </row>
    <row r="18" spans="1:11" s="10" customFormat="1" ht="19.5" customHeight="1">
      <c r="A18" s="9">
        <v>14</v>
      </c>
      <c r="B18" s="12" t="s">
        <v>10</v>
      </c>
      <c r="C18" s="63">
        <v>1389.4</v>
      </c>
      <c r="D18" s="64">
        <v>1308.6</v>
      </c>
      <c r="E18" s="72">
        <v>11400</v>
      </c>
      <c r="F18" s="150">
        <v>10800</v>
      </c>
      <c r="G18" s="18">
        <v>2.3341</v>
      </c>
      <c r="H18" s="22">
        <v>2.3333</v>
      </c>
      <c r="I18" s="11">
        <v>3.451</v>
      </c>
      <c r="J18" s="207">
        <v>3.411</v>
      </c>
      <c r="K18" s="47">
        <v>614.85</v>
      </c>
    </row>
    <row r="19" spans="1:11" s="10" customFormat="1" ht="19.5" customHeight="1">
      <c r="A19" s="9">
        <v>15</v>
      </c>
      <c r="B19" s="12" t="s">
        <v>5</v>
      </c>
      <c r="C19" s="63">
        <v>1400.8</v>
      </c>
      <c r="D19" s="64">
        <v>1319.2</v>
      </c>
      <c r="E19" s="72">
        <v>11400</v>
      </c>
      <c r="F19" s="150">
        <v>10800</v>
      </c>
      <c r="G19" s="18">
        <v>2.3803</v>
      </c>
      <c r="H19" s="22">
        <v>2.3795</v>
      </c>
      <c r="I19" s="11">
        <v>3.453</v>
      </c>
      <c r="J19" s="207">
        <v>3.413</v>
      </c>
      <c r="K19" s="47">
        <v>615.85</v>
      </c>
    </row>
    <row r="20" spans="1:11" s="10" customFormat="1" ht="19.5" customHeight="1">
      <c r="A20" s="9">
        <v>16</v>
      </c>
      <c r="B20" s="12" t="s">
        <v>6</v>
      </c>
      <c r="C20" s="63">
        <v>1416.2</v>
      </c>
      <c r="D20" s="64">
        <v>1333.8</v>
      </c>
      <c r="E20" s="72">
        <v>11300</v>
      </c>
      <c r="F20" s="150">
        <v>10700</v>
      </c>
      <c r="G20" s="18">
        <v>2.3248</v>
      </c>
      <c r="H20" s="22">
        <v>2.324</v>
      </c>
      <c r="I20" s="11">
        <v>3.456</v>
      </c>
      <c r="J20" s="207">
        <v>3.416</v>
      </c>
      <c r="K20" s="47">
        <v>625.63</v>
      </c>
    </row>
    <row r="21" spans="1:11" s="10" customFormat="1" ht="19.5" customHeight="1">
      <c r="A21" s="30">
        <v>17</v>
      </c>
      <c r="B21" s="33" t="s">
        <v>7</v>
      </c>
      <c r="C21" s="70"/>
      <c r="D21" s="69"/>
      <c r="E21" s="79"/>
      <c r="F21" s="157"/>
      <c r="G21" s="37"/>
      <c r="H21" s="55"/>
      <c r="I21" s="32"/>
      <c r="J21" s="185"/>
      <c r="K21" s="54"/>
    </row>
    <row r="22" spans="1:11" s="10" customFormat="1" ht="19.5" customHeight="1">
      <c r="A22" s="30">
        <v>18</v>
      </c>
      <c r="B22" s="33" t="s">
        <v>1</v>
      </c>
      <c r="C22" s="70"/>
      <c r="D22" s="69"/>
      <c r="E22" s="79"/>
      <c r="F22" s="157"/>
      <c r="G22" s="37"/>
      <c r="H22" s="55"/>
      <c r="I22" s="32"/>
      <c r="J22" s="185"/>
      <c r="K22" s="54"/>
    </row>
    <row r="23" spans="1:11" s="10" customFormat="1" ht="19.5" customHeight="1">
      <c r="A23" s="9">
        <v>19</v>
      </c>
      <c r="B23" s="12" t="s">
        <v>8</v>
      </c>
      <c r="C23" s="63">
        <v>1375</v>
      </c>
      <c r="D23" s="64">
        <v>1295</v>
      </c>
      <c r="E23" s="72">
        <v>11300</v>
      </c>
      <c r="F23" s="150">
        <v>10700</v>
      </c>
      <c r="G23" s="18">
        <v>2.3306</v>
      </c>
      <c r="H23" s="22">
        <v>2.3298</v>
      </c>
      <c r="I23" s="11">
        <v>3.456</v>
      </c>
      <c r="J23" s="207">
        <v>3.416</v>
      </c>
      <c r="K23" s="47">
        <v>615.48</v>
      </c>
    </row>
    <row r="24" spans="1:11" s="10" customFormat="1" ht="19.5" customHeight="1">
      <c r="A24" s="9">
        <v>20</v>
      </c>
      <c r="B24" s="12" t="s">
        <v>9</v>
      </c>
      <c r="C24" s="63">
        <v>1405.9</v>
      </c>
      <c r="D24" s="64">
        <v>1324.1</v>
      </c>
      <c r="E24" s="72">
        <v>11400</v>
      </c>
      <c r="F24" s="150">
        <v>10800</v>
      </c>
      <c r="G24" s="18">
        <v>2.3548</v>
      </c>
      <c r="H24" s="22">
        <v>2.354</v>
      </c>
      <c r="I24" s="11">
        <v>3.46</v>
      </c>
      <c r="J24" s="207">
        <v>3.42</v>
      </c>
      <c r="K24" s="47">
        <v>620.78</v>
      </c>
    </row>
    <row r="25" spans="1:11" s="10" customFormat="1" ht="19.5" customHeight="1">
      <c r="A25" s="9">
        <v>21</v>
      </c>
      <c r="B25" s="12" t="s">
        <v>10</v>
      </c>
      <c r="C25" s="63">
        <v>1416.2</v>
      </c>
      <c r="D25" s="64">
        <v>1333.8</v>
      </c>
      <c r="E25" s="72">
        <v>11450</v>
      </c>
      <c r="F25" s="150">
        <v>10850</v>
      </c>
      <c r="G25" s="18">
        <v>2.3544</v>
      </c>
      <c r="H25" s="22">
        <v>2.3536</v>
      </c>
      <c r="I25" s="11">
        <v>3.47</v>
      </c>
      <c r="J25" s="207">
        <v>3.43</v>
      </c>
      <c r="K25" s="47">
        <v>624.81</v>
      </c>
    </row>
    <row r="26" spans="1:11" s="10" customFormat="1" ht="19.5" customHeight="1">
      <c r="A26" s="9">
        <v>22</v>
      </c>
      <c r="B26" s="12" t="s">
        <v>5</v>
      </c>
      <c r="C26" s="63">
        <v>1400.8</v>
      </c>
      <c r="D26" s="64">
        <v>1319.2</v>
      </c>
      <c r="E26" s="72">
        <v>11450</v>
      </c>
      <c r="F26" s="150">
        <v>10850</v>
      </c>
      <c r="G26" s="18">
        <v>2.3299</v>
      </c>
      <c r="H26" s="22">
        <v>2.3291</v>
      </c>
      <c r="I26" s="11">
        <v>3.475</v>
      </c>
      <c r="J26" s="207">
        <v>3.435</v>
      </c>
      <c r="K26" s="47">
        <v>623.64</v>
      </c>
    </row>
    <row r="27" spans="1:11" s="10" customFormat="1" ht="19.5" customHeight="1">
      <c r="A27" s="9">
        <v>23</v>
      </c>
      <c r="B27" s="12" t="s">
        <v>6</v>
      </c>
      <c r="C27" s="63">
        <v>1419.3</v>
      </c>
      <c r="D27" s="64">
        <v>1336.7</v>
      </c>
      <c r="E27" s="72">
        <v>11450</v>
      </c>
      <c r="F27" s="150">
        <v>10850</v>
      </c>
      <c r="G27" s="18">
        <v>2.3568</v>
      </c>
      <c r="H27" s="22">
        <v>2.356</v>
      </c>
      <c r="I27" s="11">
        <v>3.479</v>
      </c>
      <c r="J27" s="207">
        <v>3.439</v>
      </c>
      <c r="K27" s="47">
        <v>622.3</v>
      </c>
    </row>
    <row r="28" spans="1:11" s="10" customFormat="1" ht="19.5" customHeight="1">
      <c r="A28" s="30">
        <v>24</v>
      </c>
      <c r="B28" s="33" t="s">
        <v>7</v>
      </c>
      <c r="C28" s="70"/>
      <c r="D28" s="69"/>
      <c r="E28" s="79"/>
      <c r="F28" s="157"/>
      <c r="G28" s="37"/>
      <c r="H28" s="55"/>
      <c r="I28" s="32"/>
      <c r="J28" s="185"/>
      <c r="K28" s="54"/>
    </row>
    <row r="29" spans="1:11" s="10" customFormat="1" ht="19.5" customHeight="1">
      <c r="A29" s="30">
        <v>25</v>
      </c>
      <c r="B29" s="33" t="s">
        <v>1</v>
      </c>
      <c r="C29" s="70"/>
      <c r="D29" s="69"/>
      <c r="E29" s="79"/>
      <c r="F29" s="157"/>
      <c r="G29" s="37"/>
      <c r="H29" s="55"/>
      <c r="I29" s="32"/>
      <c r="J29" s="185"/>
      <c r="K29" s="54"/>
    </row>
    <row r="30" spans="1:11" s="10" customFormat="1" ht="19.5" customHeight="1">
      <c r="A30" s="9">
        <v>26</v>
      </c>
      <c r="B30" s="12" t="s">
        <v>8</v>
      </c>
      <c r="C30" s="218" t="s">
        <v>50</v>
      </c>
      <c r="D30" s="219"/>
      <c r="E30" s="220" t="s">
        <v>57</v>
      </c>
      <c r="F30" s="221"/>
      <c r="G30" s="18">
        <v>2.3149</v>
      </c>
      <c r="H30" s="22">
        <v>2.3141</v>
      </c>
      <c r="I30" s="11">
        <v>3.481</v>
      </c>
      <c r="J30" s="207">
        <v>3.441</v>
      </c>
      <c r="K30" s="47">
        <v>621.17</v>
      </c>
    </row>
    <row r="31" spans="1:11" s="10" customFormat="1" ht="19.5" customHeight="1">
      <c r="A31" s="9">
        <v>27</v>
      </c>
      <c r="B31" s="12" t="s">
        <v>9</v>
      </c>
      <c r="C31" s="218" t="s">
        <v>50</v>
      </c>
      <c r="D31" s="219"/>
      <c r="E31" s="72">
        <v>11500</v>
      </c>
      <c r="F31" s="150">
        <v>10900</v>
      </c>
      <c r="G31" s="18">
        <v>2.3109</v>
      </c>
      <c r="H31" s="22">
        <v>2.3101</v>
      </c>
      <c r="I31" s="11">
        <v>3.484</v>
      </c>
      <c r="J31" s="207">
        <v>3.444</v>
      </c>
      <c r="K31" s="47">
        <v>616.94</v>
      </c>
    </row>
    <row r="32" spans="1:11" s="10" customFormat="1" ht="19.5" customHeight="1">
      <c r="A32" s="9">
        <v>28</v>
      </c>
      <c r="B32" s="12" t="s">
        <v>10</v>
      </c>
      <c r="C32" s="63">
        <v>1419.3</v>
      </c>
      <c r="D32" s="64">
        <v>1336.7</v>
      </c>
      <c r="E32" s="72">
        <v>11500</v>
      </c>
      <c r="F32" s="150">
        <v>10900</v>
      </c>
      <c r="G32" s="18">
        <v>2.2982</v>
      </c>
      <c r="H32" s="22">
        <v>2.2974</v>
      </c>
      <c r="I32" s="11">
        <v>3.488</v>
      </c>
      <c r="J32" s="207">
        <v>3.448</v>
      </c>
      <c r="K32" s="47">
        <v>616.2</v>
      </c>
    </row>
    <row r="33" spans="1:11" s="10" customFormat="1" ht="19.5" customHeight="1">
      <c r="A33" s="9">
        <v>29</v>
      </c>
      <c r="B33" s="12" t="s">
        <v>5</v>
      </c>
      <c r="C33" s="63">
        <v>1400.8</v>
      </c>
      <c r="D33" s="64">
        <v>1319.2</v>
      </c>
      <c r="E33" s="72">
        <v>11500</v>
      </c>
      <c r="F33" s="150">
        <v>10900</v>
      </c>
      <c r="G33" s="18">
        <v>2.2761</v>
      </c>
      <c r="H33" s="22">
        <v>2.2753</v>
      </c>
      <c r="I33" s="11">
        <v>3.485</v>
      </c>
      <c r="J33" s="207">
        <v>3.445</v>
      </c>
      <c r="K33" s="47">
        <v>611.89</v>
      </c>
    </row>
    <row r="34" spans="1:11" s="10" customFormat="1" ht="19.5" customHeight="1">
      <c r="A34" s="9">
        <v>30</v>
      </c>
      <c r="B34" s="12" t="s">
        <v>6</v>
      </c>
      <c r="C34" s="63">
        <v>1421.4</v>
      </c>
      <c r="D34" s="64">
        <v>1338.6</v>
      </c>
      <c r="E34" s="72">
        <v>11600</v>
      </c>
      <c r="F34" s="196">
        <v>11000</v>
      </c>
      <c r="G34" s="18">
        <v>2.3162</v>
      </c>
      <c r="H34" s="22">
        <v>2.3154</v>
      </c>
      <c r="I34" s="11">
        <v>3.488</v>
      </c>
      <c r="J34" s="207">
        <v>3.448</v>
      </c>
      <c r="K34" s="47">
        <v>612.43</v>
      </c>
    </row>
    <row r="35" spans="1:11" s="10" customFormat="1" ht="19.5" customHeight="1" thickBot="1">
      <c r="A35" s="31">
        <v>31</v>
      </c>
      <c r="B35" s="33" t="s">
        <v>7</v>
      </c>
      <c r="C35" s="70"/>
      <c r="D35" s="69"/>
      <c r="E35" s="197"/>
      <c r="F35" s="198"/>
      <c r="G35" s="169"/>
      <c r="H35" s="171"/>
      <c r="I35" s="102"/>
      <c r="J35" s="208"/>
      <c r="K35" s="83"/>
    </row>
    <row r="36" spans="1:11" ht="19.5" customHeight="1">
      <c r="A36" s="212" t="s">
        <v>11</v>
      </c>
      <c r="B36" s="213"/>
      <c r="C36" s="143">
        <f>IF((MAX(C5:C35))&gt;0,MAX(C5:C35),"")</f>
        <v>1421.4</v>
      </c>
      <c r="D36" s="144">
        <f>IF((MAX(D5:D35))&gt;0,MAX(D5:D35),"")</f>
        <v>1338.6</v>
      </c>
      <c r="E36" s="145">
        <f aca="true" t="shared" si="0" ref="E36:K36">IF((MAX(E5:E35))&gt;0,MAX(E5:E35),"")</f>
        <v>11600</v>
      </c>
      <c r="F36" s="146">
        <f t="shared" si="0"/>
        <v>11000</v>
      </c>
      <c r="G36" s="103">
        <f t="shared" si="0"/>
        <v>2.3803</v>
      </c>
      <c r="H36" s="104">
        <f t="shared" si="0"/>
        <v>2.3795</v>
      </c>
      <c r="I36" s="103">
        <f t="shared" si="0"/>
        <v>3.488</v>
      </c>
      <c r="J36" s="104">
        <f t="shared" si="0"/>
        <v>3.448</v>
      </c>
      <c r="K36" s="86">
        <f t="shared" si="0"/>
        <v>643.87</v>
      </c>
    </row>
    <row r="37" spans="1:11" ht="19.5" customHeight="1">
      <c r="A37" s="214" t="s">
        <v>12</v>
      </c>
      <c r="B37" s="215"/>
      <c r="C37" s="147">
        <f>IF((MIN(C5:C35))&gt;0,MIN(C5:C35),"")</f>
        <v>1328.7</v>
      </c>
      <c r="D37" s="148">
        <f>IF((MIN(D5:D35))&gt;0,MIN(D5:D35),"")</f>
        <v>1251.3</v>
      </c>
      <c r="E37" s="149">
        <f aca="true" t="shared" si="1" ref="E37:K37">IF((MIN(E5:E35))&gt;0,MIN(E5:E35),"")</f>
        <v>11000</v>
      </c>
      <c r="F37" s="150">
        <f t="shared" si="1"/>
        <v>10400</v>
      </c>
      <c r="G37" s="105">
        <f t="shared" si="1"/>
        <v>2.1889</v>
      </c>
      <c r="H37" s="106">
        <f t="shared" si="1"/>
        <v>2.1881</v>
      </c>
      <c r="I37" s="105">
        <f t="shared" si="1"/>
        <v>3.449</v>
      </c>
      <c r="J37" s="106">
        <f t="shared" si="1"/>
        <v>3.409</v>
      </c>
      <c r="K37" s="87">
        <f t="shared" si="1"/>
        <v>610.09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1386.242105263158</v>
      </c>
      <c r="D38" s="152">
        <f>IF(ISERROR(AVERAGE(D5:D35)),"",AVERAGE(D5:D35))</f>
        <v>1305.5473684210526</v>
      </c>
      <c r="E38" s="153">
        <f aca="true" t="shared" si="2" ref="E38:K38">IF(ISERROR(AVERAGE(E5:E35)),"",AVERAGE(E5:E35))</f>
        <v>11378.947368421053</v>
      </c>
      <c r="F38" s="154">
        <f t="shared" si="2"/>
        <v>10747.368421052632</v>
      </c>
      <c r="G38" s="107">
        <f t="shared" si="2"/>
        <v>2.307406190476191</v>
      </c>
      <c r="H38" s="108">
        <f t="shared" si="2"/>
        <v>2.3066428571428568</v>
      </c>
      <c r="I38" s="107">
        <f t="shared" si="2"/>
        <v>3.4639047619047627</v>
      </c>
      <c r="J38" s="108">
        <f t="shared" si="2"/>
        <v>3.4239047619047613</v>
      </c>
      <c r="K38" s="88">
        <f t="shared" si="2"/>
        <v>623.0076190476191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6">
    <mergeCell ref="I3:J3"/>
    <mergeCell ref="E3:F3"/>
    <mergeCell ref="G3:H3"/>
    <mergeCell ref="E2:F2"/>
    <mergeCell ref="G2:H2"/>
    <mergeCell ref="I2:J2"/>
    <mergeCell ref="E30:F30"/>
    <mergeCell ref="A1:B1"/>
    <mergeCell ref="C2:D2"/>
    <mergeCell ref="A2:B3"/>
    <mergeCell ref="C3:D3"/>
    <mergeCell ref="C30:D30"/>
    <mergeCell ref="A36:B36"/>
    <mergeCell ref="A37:B37"/>
    <mergeCell ref="A38:B38"/>
    <mergeCell ref="C31:D31"/>
  </mergeCells>
  <printOptions/>
  <pageMargins left="0.3937007874015748" right="0.2755905511811024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27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37</v>
      </c>
      <c r="C5" s="95">
        <v>1199.9</v>
      </c>
      <c r="D5" s="135">
        <v>1130.1</v>
      </c>
      <c r="E5" s="136">
        <v>9900</v>
      </c>
      <c r="F5" s="137">
        <v>9300</v>
      </c>
      <c r="G5" s="138">
        <v>1.7794</v>
      </c>
      <c r="H5" s="139">
        <v>1.7786</v>
      </c>
      <c r="I5" s="41">
        <v>3.844</v>
      </c>
      <c r="J5" s="183">
        <v>3.804</v>
      </c>
      <c r="K5" s="89">
        <v>550.36</v>
      </c>
    </row>
    <row r="6" spans="1:11" s="10" customFormat="1" ht="19.5" customHeight="1">
      <c r="A6" s="9">
        <v>2</v>
      </c>
      <c r="B6" s="12" t="s">
        <v>6</v>
      </c>
      <c r="C6" s="258" t="s">
        <v>78</v>
      </c>
      <c r="D6" s="219"/>
      <c r="E6" s="136">
        <v>9930</v>
      </c>
      <c r="F6" s="78">
        <v>9330</v>
      </c>
      <c r="G6" s="18">
        <v>1.7844</v>
      </c>
      <c r="H6" s="139">
        <v>1.7836</v>
      </c>
      <c r="I6" s="41">
        <v>3.844</v>
      </c>
      <c r="J6" s="22">
        <v>3.804</v>
      </c>
      <c r="K6" s="46">
        <v>553.3</v>
      </c>
    </row>
    <row r="7" spans="1:11" s="10" customFormat="1" ht="19.5" customHeight="1">
      <c r="A7" s="30">
        <v>3</v>
      </c>
      <c r="B7" s="33" t="s">
        <v>7</v>
      </c>
      <c r="C7" s="258" t="s">
        <v>78</v>
      </c>
      <c r="D7" s="219"/>
      <c r="E7" s="80"/>
      <c r="F7" s="79"/>
      <c r="G7" s="168"/>
      <c r="H7" s="52"/>
      <c r="I7" s="32"/>
      <c r="J7" s="185"/>
      <c r="K7" s="54"/>
    </row>
    <row r="8" spans="1:11" s="10" customFormat="1" ht="19.5" customHeight="1">
      <c r="A8" s="30">
        <v>4</v>
      </c>
      <c r="B8" s="33" t="s">
        <v>1</v>
      </c>
      <c r="C8" s="258" t="s">
        <v>78</v>
      </c>
      <c r="D8" s="219"/>
      <c r="E8" s="80"/>
      <c r="F8" s="79"/>
      <c r="G8" s="37"/>
      <c r="H8" s="52"/>
      <c r="I8" s="32"/>
      <c r="J8" s="185"/>
      <c r="K8" s="54"/>
    </row>
    <row r="9" spans="1:11" s="10" customFormat="1" ht="19.5" customHeight="1">
      <c r="A9" s="9">
        <v>5</v>
      </c>
      <c r="B9" s="12" t="s">
        <v>8</v>
      </c>
      <c r="C9" s="13">
        <v>1207.1</v>
      </c>
      <c r="D9" s="17">
        <v>1136.9</v>
      </c>
      <c r="E9" s="76">
        <v>9900</v>
      </c>
      <c r="F9" s="78">
        <v>9300</v>
      </c>
      <c r="G9" s="18">
        <v>1.7673</v>
      </c>
      <c r="H9" s="167">
        <v>1.7665</v>
      </c>
      <c r="I9" s="11">
        <v>3.84</v>
      </c>
      <c r="J9" s="207">
        <v>3.8</v>
      </c>
      <c r="K9" s="47">
        <v>557.41</v>
      </c>
    </row>
    <row r="10" spans="1:11" s="10" customFormat="1" ht="19.5" customHeight="1">
      <c r="A10" s="9">
        <v>6</v>
      </c>
      <c r="B10" s="12" t="s">
        <v>9</v>
      </c>
      <c r="C10" s="13">
        <v>1200.9</v>
      </c>
      <c r="D10" s="17">
        <v>1131.1</v>
      </c>
      <c r="E10" s="76">
        <v>9800</v>
      </c>
      <c r="F10" s="78">
        <v>9200</v>
      </c>
      <c r="G10" s="18">
        <v>1.7533</v>
      </c>
      <c r="H10" s="42">
        <v>1.7525</v>
      </c>
      <c r="I10" s="11">
        <v>3.834</v>
      </c>
      <c r="J10" s="207">
        <v>3.794</v>
      </c>
      <c r="K10" s="47">
        <v>556.11</v>
      </c>
    </row>
    <row r="11" spans="1:11" s="10" customFormat="1" ht="19.5" customHeight="1">
      <c r="A11" s="9">
        <v>7</v>
      </c>
      <c r="B11" s="12" t="s">
        <v>10</v>
      </c>
      <c r="C11" s="13">
        <v>1200.9</v>
      </c>
      <c r="D11" s="17">
        <v>1131.1</v>
      </c>
      <c r="E11" s="76">
        <v>9670</v>
      </c>
      <c r="F11" s="78">
        <v>9070</v>
      </c>
      <c r="G11" s="18">
        <v>1.7595</v>
      </c>
      <c r="H11" s="42">
        <v>1.7587</v>
      </c>
      <c r="I11" s="11">
        <v>3.834</v>
      </c>
      <c r="J11" s="207">
        <v>3.794</v>
      </c>
      <c r="K11" s="47">
        <v>554.02</v>
      </c>
    </row>
    <row r="12" spans="1:11" s="10" customFormat="1" ht="19.5" customHeight="1">
      <c r="A12" s="9">
        <v>8</v>
      </c>
      <c r="B12" s="12" t="s">
        <v>5</v>
      </c>
      <c r="C12" s="13">
        <v>1204</v>
      </c>
      <c r="D12" s="17">
        <v>1134</v>
      </c>
      <c r="E12" s="76">
        <v>9650</v>
      </c>
      <c r="F12" s="78">
        <v>9050</v>
      </c>
      <c r="G12" s="18">
        <v>1.7412</v>
      </c>
      <c r="H12" s="42">
        <v>1.7404</v>
      </c>
      <c r="I12" s="11">
        <v>3.833</v>
      </c>
      <c r="J12" s="207">
        <v>3.793</v>
      </c>
      <c r="K12" s="47">
        <v>553.57</v>
      </c>
    </row>
    <row r="13" spans="1:11" s="10" customFormat="1" ht="19.5" customHeight="1">
      <c r="A13" s="9">
        <v>9</v>
      </c>
      <c r="B13" s="12" t="s">
        <v>6</v>
      </c>
      <c r="C13" s="13">
        <v>1199.9</v>
      </c>
      <c r="D13" s="17">
        <v>1130.1</v>
      </c>
      <c r="E13" s="76">
        <v>9660</v>
      </c>
      <c r="F13" s="78">
        <v>9060</v>
      </c>
      <c r="G13" s="18">
        <v>1.7389</v>
      </c>
      <c r="H13" s="42">
        <v>1.7381</v>
      </c>
      <c r="I13" s="11">
        <v>3.829</v>
      </c>
      <c r="J13" s="207">
        <v>3.789</v>
      </c>
      <c r="K13" s="47">
        <v>550.55</v>
      </c>
    </row>
    <row r="14" spans="1:11" s="10" customFormat="1" ht="19.5" customHeight="1">
      <c r="A14" s="30">
        <v>10</v>
      </c>
      <c r="B14" s="33" t="s">
        <v>7</v>
      </c>
      <c r="C14" s="34"/>
      <c r="D14" s="36"/>
      <c r="E14" s="80"/>
      <c r="F14" s="79"/>
      <c r="G14" s="169"/>
      <c r="H14" s="170"/>
      <c r="I14" s="32"/>
      <c r="J14" s="185"/>
      <c r="K14" s="54"/>
    </row>
    <row r="15" spans="1:11" s="10" customFormat="1" ht="19.5" customHeight="1">
      <c r="A15" s="30">
        <v>11</v>
      </c>
      <c r="B15" s="33" t="s">
        <v>1</v>
      </c>
      <c r="C15" s="34"/>
      <c r="D15" s="58"/>
      <c r="E15" s="80"/>
      <c r="F15" s="99"/>
      <c r="G15" s="37"/>
      <c r="H15" s="55"/>
      <c r="I15" s="32"/>
      <c r="J15" s="185"/>
      <c r="K15" s="54"/>
    </row>
    <row r="16" spans="1:11" s="10" customFormat="1" ht="19.5" customHeight="1">
      <c r="A16" s="9">
        <v>12</v>
      </c>
      <c r="B16" s="12" t="s">
        <v>8</v>
      </c>
      <c r="C16" s="13">
        <v>1203</v>
      </c>
      <c r="D16" s="17">
        <v>1133</v>
      </c>
      <c r="E16" s="76">
        <v>9700</v>
      </c>
      <c r="F16" s="78">
        <v>9100</v>
      </c>
      <c r="G16" s="238" t="s">
        <v>79</v>
      </c>
      <c r="H16" s="245"/>
      <c r="I16" s="238" t="s">
        <v>80</v>
      </c>
      <c r="J16" s="245"/>
      <c r="K16" s="202" t="s">
        <v>81</v>
      </c>
    </row>
    <row r="17" spans="1:11" s="10" customFormat="1" ht="19.5" customHeight="1">
      <c r="A17" s="9">
        <v>13</v>
      </c>
      <c r="B17" s="12" t="s">
        <v>9</v>
      </c>
      <c r="C17" s="13">
        <v>1200.9</v>
      </c>
      <c r="D17" s="17">
        <v>1131.1</v>
      </c>
      <c r="E17" s="76">
        <v>9700</v>
      </c>
      <c r="F17" s="78">
        <v>9100</v>
      </c>
      <c r="G17" s="18">
        <v>1.7298</v>
      </c>
      <c r="H17" s="22">
        <v>1.729</v>
      </c>
      <c r="I17" s="11">
        <v>3.825</v>
      </c>
      <c r="J17" s="207">
        <v>3.785</v>
      </c>
      <c r="K17" s="47">
        <v>554.44</v>
      </c>
    </row>
    <row r="18" spans="1:11" s="10" customFormat="1" ht="19.5" customHeight="1">
      <c r="A18" s="9">
        <v>14</v>
      </c>
      <c r="B18" s="12" t="s">
        <v>10</v>
      </c>
      <c r="C18" s="13">
        <v>1204</v>
      </c>
      <c r="D18" s="17">
        <v>1134</v>
      </c>
      <c r="E18" s="76">
        <v>9670</v>
      </c>
      <c r="F18" s="78">
        <v>9070</v>
      </c>
      <c r="G18" s="18">
        <v>1.7099</v>
      </c>
      <c r="H18" s="22">
        <v>1.7091</v>
      </c>
      <c r="I18" s="11">
        <v>3.822</v>
      </c>
      <c r="J18" s="207">
        <v>3.782</v>
      </c>
      <c r="K18" s="47">
        <v>554.66</v>
      </c>
    </row>
    <row r="19" spans="1:11" s="10" customFormat="1" ht="19.5" customHeight="1">
      <c r="A19" s="9">
        <v>15</v>
      </c>
      <c r="B19" s="12" t="s">
        <v>5</v>
      </c>
      <c r="C19" s="13">
        <v>1192.2</v>
      </c>
      <c r="D19" s="17">
        <v>1122.8</v>
      </c>
      <c r="E19" s="76">
        <v>9600</v>
      </c>
      <c r="F19" s="78">
        <v>9000</v>
      </c>
      <c r="G19" s="18">
        <v>1.7037</v>
      </c>
      <c r="H19" s="22">
        <v>1.7029</v>
      </c>
      <c r="I19" s="11">
        <v>3.819</v>
      </c>
      <c r="J19" s="207">
        <v>3.779</v>
      </c>
      <c r="K19" s="47">
        <v>552.48</v>
      </c>
    </row>
    <row r="20" spans="1:11" s="10" customFormat="1" ht="19.5" customHeight="1">
      <c r="A20" s="9">
        <v>16</v>
      </c>
      <c r="B20" s="12" t="s">
        <v>6</v>
      </c>
      <c r="C20" s="13">
        <v>1189.6</v>
      </c>
      <c r="D20" s="17">
        <v>1120.4</v>
      </c>
      <c r="E20" s="76">
        <v>9600</v>
      </c>
      <c r="F20" s="78">
        <v>9000</v>
      </c>
      <c r="G20" s="18">
        <v>1.7135</v>
      </c>
      <c r="H20" s="22">
        <v>1.7127</v>
      </c>
      <c r="I20" s="11">
        <v>3.821</v>
      </c>
      <c r="J20" s="207">
        <v>3.781</v>
      </c>
      <c r="K20" s="47">
        <v>549.21</v>
      </c>
    </row>
    <row r="21" spans="1:11" s="10" customFormat="1" ht="19.5" customHeight="1">
      <c r="A21" s="30">
        <v>17</v>
      </c>
      <c r="B21" s="33" t="s">
        <v>7</v>
      </c>
      <c r="C21" s="34"/>
      <c r="D21" s="36"/>
      <c r="E21" s="80"/>
      <c r="F21" s="79"/>
      <c r="G21" s="37"/>
      <c r="H21" s="55"/>
      <c r="I21" s="32"/>
      <c r="J21" s="185"/>
      <c r="K21" s="54"/>
    </row>
    <row r="22" spans="1:11" s="10" customFormat="1" ht="19.5" customHeight="1">
      <c r="A22" s="30">
        <v>18</v>
      </c>
      <c r="B22" s="33" t="s">
        <v>1</v>
      </c>
      <c r="C22" s="34"/>
      <c r="D22" s="36"/>
      <c r="E22" s="80"/>
      <c r="F22" s="79"/>
      <c r="G22" s="37"/>
      <c r="H22" s="55"/>
      <c r="I22" s="32"/>
      <c r="J22" s="185"/>
      <c r="K22" s="54"/>
    </row>
    <row r="23" spans="1:11" s="10" customFormat="1" ht="19.5" customHeight="1">
      <c r="A23" s="9">
        <v>19</v>
      </c>
      <c r="B23" s="12" t="s">
        <v>8</v>
      </c>
      <c r="C23" s="13">
        <v>1210.2</v>
      </c>
      <c r="D23" s="17">
        <v>1139.8</v>
      </c>
      <c r="E23" s="76">
        <v>9650</v>
      </c>
      <c r="F23" s="78">
        <v>9050</v>
      </c>
      <c r="G23" s="18">
        <v>1.713</v>
      </c>
      <c r="H23" s="22">
        <v>1.7122</v>
      </c>
      <c r="I23" s="11">
        <v>3.822</v>
      </c>
      <c r="J23" s="207">
        <v>3.782</v>
      </c>
      <c r="K23" s="47">
        <v>547.61</v>
      </c>
    </row>
    <row r="24" spans="1:11" s="10" customFormat="1" ht="19.5" customHeight="1">
      <c r="A24" s="9">
        <v>20</v>
      </c>
      <c r="B24" s="12" t="s">
        <v>9</v>
      </c>
      <c r="C24" s="13">
        <v>1198.9</v>
      </c>
      <c r="D24" s="17">
        <v>1129.1</v>
      </c>
      <c r="E24" s="76">
        <v>9650</v>
      </c>
      <c r="F24" s="78">
        <v>9050</v>
      </c>
      <c r="G24" s="18">
        <v>1.745</v>
      </c>
      <c r="H24" s="22">
        <v>1.7442</v>
      </c>
      <c r="I24" s="11">
        <v>3.821</v>
      </c>
      <c r="J24" s="207">
        <v>3.781</v>
      </c>
      <c r="K24" s="47">
        <v>546.25</v>
      </c>
    </row>
    <row r="25" spans="1:11" s="10" customFormat="1" ht="19.5" customHeight="1">
      <c r="A25" s="9">
        <v>21</v>
      </c>
      <c r="B25" s="12" t="s">
        <v>10</v>
      </c>
      <c r="C25" s="13">
        <v>1211.2</v>
      </c>
      <c r="D25" s="17">
        <v>1140.8</v>
      </c>
      <c r="E25" s="76">
        <v>9690</v>
      </c>
      <c r="F25" s="78">
        <v>9090</v>
      </c>
      <c r="G25" s="18">
        <v>1.744</v>
      </c>
      <c r="H25" s="22">
        <v>1.7432</v>
      </c>
      <c r="I25" s="11">
        <v>3.821</v>
      </c>
      <c r="J25" s="207">
        <v>3.781</v>
      </c>
      <c r="K25" s="47">
        <v>542.63</v>
      </c>
    </row>
    <row r="26" spans="1:11" s="10" customFormat="1" ht="19.5" customHeight="1">
      <c r="A26" s="9">
        <v>22</v>
      </c>
      <c r="B26" s="12" t="s">
        <v>5</v>
      </c>
      <c r="C26" s="13">
        <v>1213.3</v>
      </c>
      <c r="D26" s="17">
        <v>1142.7</v>
      </c>
      <c r="E26" s="76">
        <v>9670</v>
      </c>
      <c r="F26" s="78">
        <v>9070</v>
      </c>
      <c r="G26" s="18">
        <v>1.7304</v>
      </c>
      <c r="H26" s="22">
        <v>1.7296</v>
      </c>
      <c r="I26" s="11">
        <v>3.822</v>
      </c>
      <c r="J26" s="207">
        <v>3.782</v>
      </c>
      <c r="K26" s="47">
        <v>542.56</v>
      </c>
    </row>
    <row r="27" spans="1:11" s="10" customFormat="1" ht="19.5" customHeight="1">
      <c r="A27" s="9">
        <v>23</v>
      </c>
      <c r="B27" s="12" t="s">
        <v>6</v>
      </c>
      <c r="C27" s="13">
        <v>1216.4</v>
      </c>
      <c r="D27" s="17">
        <v>1145.6</v>
      </c>
      <c r="E27" s="76">
        <v>9785</v>
      </c>
      <c r="F27" s="78">
        <v>9185</v>
      </c>
      <c r="G27" s="18">
        <v>1.7113</v>
      </c>
      <c r="H27" s="22">
        <v>1.7105</v>
      </c>
      <c r="I27" s="11">
        <v>3.82</v>
      </c>
      <c r="J27" s="207">
        <v>3.78</v>
      </c>
      <c r="K27" s="47">
        <v>536.75</v>
      </c>
    </row>
    <row r="28" spans="1:11" s="10" customFormat="1" ht="19.5" customHeight="1">
      <c r="A28" s="30">
        <v>24</v>
      </c>
      <c r="B28" s="33" t="s">
        <v>7</v>
      </c>
      <c r="C28" s="34"/>
      <c r="D28" s="36"/>
      <c r="E28" s="80"/>
      <c r="F28" s="79"/>
      <c r="G28" s="37"/>
      <c r="H28" s="55"/>
      <c r="I28" s="32"/>
      <c r="J28" s="185"/>
      <c r="K28" s="54"/>
    </row>
    <row r="29" spans="1:11" s="10" customFormat="1" ht="19.5" customHeight="1">
      <c r="A29" s="30">
        <v>25</v>
      </c>
      <c r="B29" s="33" t="s">
        <v>1</v>
      </c>
      <c r="C29" s="34"/>
      <c r="D29" s="36"/>
      <c r="E29" s="80"/>
      <c r="F29" s="79"/>
      <c r="G29" s="37"/>
      <c r="H29" s="55"/>
      <c r="I29" s="32"/>
      <c r="J29" s="185"/>
      <c r="K29" s="54"/>
    </row>
    <row r="30" spans="1:11" s="10" customFormat="1" ht="19.5" customHeight="1">
      <c r="A30" s="9">
        <v>26</v>
      </c>
      <c r="B30" s="12" t="s">
        <v>8</v>
      </c>
      <c r="C30" s="13">
        <v>1220</v>
      </c>
      <c r="D30" s="17">
        <v>1149</v>
      </c>
      <c r="E30" s="76">
        <v>9785</v>
      </c>
      <c r="F30" s="78">
        <v>9185</v>
      </c>
      <c r="G30" s="18">
        <v>1.7157</v>
      </c>
      <c r="H30" s="22">
        <v>1.7149</v>
      </c>
      <c r="I30" s="11">
        <v>3.82</v>
      </c>
      <c r="J30" s="207">
        <v>3.78</v>
      </c>
      <c r="K30" s="47">
        <v>531.95</v>
      </c>
    </row>
    <row r="31" spans="1:11" s="10" customFormat="1" ht="19.5" customHeight="1">
      <c r="A31" s="9">
        <v>27</v>
      </c>
      <c r="B31" s="12" t="s">
        <v>9</v>
      </c>
      <c r="C31" s="13">
        <v>1219.5</v>
      </c>
      <c r="D31" s="17">
        <v>1148.5</v>
      </c>
      <c r="E31" s="76">
        <v>9795</v>
      </c>
      <c r="F31" s="78">
        <v>9195</v>
      </c>
      <c r="G31" s="18">
        <v>1.7342</v>
      </c>
      <c r="H31" s="22">
        <v>1.7334</v>
      </c>
      <c r="I31" s="11">
        <v>3.82</v>
      </c>
      <c r="J31" s="207">
        <v>3.78</v>
      </c>
      <c r="K31" s="47">
        <v>532.89</v>
      </c>
    </row>
    <row r="32" spans="1:11" s="10" customFormat="1" ht="19.5" customHeight="1">
      <c r="A32" s="9">
        <v>28</v>
      </c>
      <c r="B32" s="12" t="s">
        <v>10</v>
      </c>
      <c r="C32" s="13">
        <v>1225.4</v>
      </c>
      <c r="D32" s="17">
        <v>1154.2</v>
      </c>
      <c r="E32" s="76">
        <v>9845</v>
      </c>
      <c r="F32" s="78">
        <v>9245</v>
      </c>
      <c r="G32" s="18">
        <v>1.7447</v>
      </c>
      <c r="H32" s="22">
        <v>1.7439</v>
      </c>
      <c r="I32" s="11">
        <v>3.82</v>
      </c>
      <c r="J32" s="207">
        <v>3.78</v>
      </c>
      <c r="K32" s="47">
        <v>532.85</v>
      </c>
    </row>
    <row r="33" spans="1:11" s="10" customFormat="1" ht="19.5" customHeight="1">
      <c r="A33" s="9">
        <v>29</v>
      </c>
      <c r="B33" s="12" t="s">
        <v>5</v>
      </c>
      <c r="C33" s="13">
        <v>1238</v>
      </c>
      <c r="D33" s="17">
        <v>1166</v>
      </c>
      <c r="E33" s="76">
        <v>9950</v>
      </c>
      <c r="F33" s="78">
        <v>9350</v>
      </c>
      <c r="G33" s="18">
        <v>1.7436</v>
      </c>
      <c r="H33" s="22">
        <v>1.7428</v>
      </c>
      <c r="I33" s="11">
        <v>3.82</v>
      </c>
      <c r="J33" s="207">
        <v>3.78</v>
      </c>
      <c r="K33" s="47">
        <v>531.15</v>
      </c>
    </row>
    <row r="34" spans="1:11" s="10" customFormat="1" ht="19.5" customHeight="1">
      <c r="A34" s="9">
        <v>30</v>
      </c>
      <c r="B34" s="12" t="s">
        <v>6</v>
      </c>
      <c r="C34" s="13">
        <v>1217.4</v>
      </c>
      <c r="D34" s="17">
        <v>1146.6</v>
      </c>
      <c r="E34" s="76">
        <v>9920</v>
      </c>
      <c r="F34" s="78">
        <v>9320</v>
      </c>
      <c r="G34" s="18">
        <v>1.744</v>
      </c>
      <c r="H34" s="22">
        <v>1.7432</v>
      </c>
      <c r="I34" s="11">
        <v>3.819</v>
      </c>
      <c r="J34" s="207">
        <v>3.779</v>
      </c>
      <c r="K34" s="47">
        <v>531.74</v>
      </c>
    </row>
    <row r="35" spans="1:11" s="10" customFormat="1" ht="19.5" customHeight="1" thickBot="1">
      <c r="A35" s="31">
        <v>31</v>
      </c>
      <c r="B35" s="33" t="s">
        <v>7</v>
      </c>
      <c r="C35" s="56"/>
      <c r="D35" s="57"/>
      <c r="E35" s="100"/>
      <c r="F35" s="101"/>
      <c r="G35" s="169"/>
      <c r="H35" s="171"/>
      <c r="I35" s="102"/>
      <c r="J35" s="208"/>
      <c r="K35" s="83"/>
    </row>
    <row r="36" spans="1:11" ht="19.5" customHeight="1">
      <c r="A36" s="212" t="s">
        <v>11</v>
      </c>
      <c r="B36" s="213"/>
      <c r="C36" s="143">
        <f>IF((MAX(C5:C35))&gt;0,MAX(C5:C35),"")</f>
        <v>1238</v>
      </c>
      <c r="D36" s="144">
        <f>IF((MAX(D5:D35))&gt;0,MAX(D5:D35),"")</f>
        <v>1166</v>
      </c>
      <c r="E36" s="145">
        <f aca="true" t="shared" si="0" ref="E36:K36">IF((MAX(E5:E35))&gt;0,MAX(E5:E35),"")</f>
        <v>9950</v>
      </c>
      <c r="F36" s="146">
        <f t="shared" si="0"/>
        <v>9350</v>
      </c>
      <c r="G36" s="103">
        <f t="shared" si="0"/>
        <v>1.7844</v>
      </c>
      <c r="H36" s="104">
        <f t="shared" si="0"/>
        <v>1.7836</v>
      </c>
      <c r="I36" s="103">
        <f t="shared" si="0"/>
        <v>3.844</v>
      </c>
      <c r="J36" s="104">
        <f t="shared" si="0"/>
        <v>3.804</v>
      </c>
      <c r="K36" s="86">
        <f t="shared" si="0"/>
        <v>557.41</v>
      </c>
    </row>
    <row r="37" spans="1:11" ht="19.5" customHeight="1">
      <c r="A37" s="214" t="s">
        <v>12</v>
      </c>
      <c r="B37" s="215"/>
      <c r="C37" s="147">
        <f>IF((MIN(C5:C35))&gt;0,MIN(C5:C35),"")</f>
        <v>1189.6</v>
      </c>
      <c r="D37" s="148">
        <f>IF((MIN(D5:D35))&gt;0,MIN(D5:D35),"")</f>
        <v>1120.4</v>
      </c>
      <c r="E37" s="149">
        <f aca="true" t="shared" si="1" ref="E37:K37">IF((MIN(E5:E35))&gt;0,MIN(E5:E35),"")</f>
        <v>9600</v>
      </c>
      <c r="F37" s="150">
        <f t="shared" si="1"/>
        <v>9000</v>
      </c>
      <c r="G37" s="105">
        <f t="shared" si="1"/>
        <v>1.7037</v>
      </c>
      <c r="H37" s="106">
        <f t="shared" si="1"/>
        <v>1.7029</v>
      </c>
      <c r="I37" s="105">
        <f t="shared" si="1"/>
        <v>3.819</v>
      </c>
      <c r="J37" s="106">
        <f t="shared" si="1"/>
        <v>3.779</v>
      </c>
      <c r="K37" s="87">
        <f t="shared" si="1"/>
        <v>531.15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1208.2238095238097</v>
      </c>
      <c r="D38" s="152">
        <f>IF(ISERROR(AVERAGE(D5:D35)),"",AVERAGE(D5:D35))</f>
        <v>1137.9476190476187</v>
      </c>
      <c r="E38" s="153">
        <f aca="true" t="shared" si="2" ref="E38:K38">IF(ISERROR(AVERAGE(E5:E35)),"",AVERAGE(E5:E35))</f>
        <v>9750.90909090909</v>
      </c>
      <c r="F38" s="154">
        <f t="shared" si="2"/>
        <v>9150.90909090909</v>
      </c>
      <c r="G38" s="107">
        <f t="shared" si="2"/>
        <v>1.738419047619048</v>
      </c>
      <c r="H38" s="108">
        <f t="shared" si="2"/>
        <v>1.7376190476190474</v>
      </c>
      <c r="I38" s="107">
        <f t="shared" si="2"/>
        <v>3.826190476190475</v>
      </c>
      <c r="J38" s="108">
        <f t="shared" si="2"/>
        <v>3.786190476190476</v>
      </c>
      <c r="K38" s="88">
        <f t="shared" si="2"/>
        <v>545.8328571428572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8">
    <mergeCell ref="A1:B1"/>
    <mergeCell ref="A2:B3"/>
    <mergeCell ref="C2:D2"/>
    <mergeCell ref="G3:H3"/>
    <mergeCell ref="E2:F2"/>
    <mergeCell ref="G2:H2"/>
    <mergeCell ref="C3:D3"/>
    <mergeCell ref="E3:F3"/>
    <mergeCell ref="G16:H16"/>
    <mergeCell ref="I16:J16"/>
    <mergeCell ref="I3:J3"/>
    <mergeCell ref="I2:J2"/>
    <mergeCell ref="A36:B36"/>
    <mergeCell ref="A37:B37"/>
    <mergeCell ref="A38:B38"/>
    <mergeCell ref="C6:D6"/>
    <mergeCell ref="C7:D7"/>
    <mergeCell ref="C8:D8"/>
  </mergeCells>
  <printOptions/>
  <pageMargins left="0.3937007874015748" right="0.1968503937007874" top="0.3937007874015748" bottom="0.1968503937007874" header="0.2755905511811024" footer="0.1968503937007874"/>
  <pageSetup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L2" sqref="L2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28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30">
        <v>1</v>
      </c>
      <c r="B5" s="33" t="s">
        <v>38</v>
      </c>
      <c r="C5" s="161"/>
      <c r="D5" s="162"/>
      <c r="E5" s="163"/>
      <c r="F5" s="164"/>
      <c r="G5" s="165"/>
      <c r="H5" s="166"/>
      <c r="I5" s="51"/>
      <c r="J5" s="210"/>
      <c r="K5" s="85"/>
    </row>
    <row r="6" spans="1:11" s="10" customFormat="1" ht="19.5" customHeight="1">
      <c r="A6" s="9">
        <v>2</v>
      </c>
      <c r="B6" s="12" t="s">
        <v>8</v>
      </c>
      <c r="C6" s="95">
        <v>1227.7</v>
      </c>
      <c r="D6" s="97">
        <v>1156.3</v>
      </c>
      <c r="E6" s="136">
        <v>9850</v>
      </c>
      <c r="F6" s="78">
        <v>9250</v>
      </c>
      <c r="G6" s="238" t="s">
        <v>82</v>
      </c>
      <c r="H6" s="245"/>
      <c r="I6" s="41">
        <v>3.819</v>
      </c>
      <c r="J6" s="22">
        <v>3.779</v>
      </c>
      <c r="K6" s="46">
        <v>531.83</v>
      </c>
    </row>
    <row r="7" spans="1:11" s="10" customFormat="1" ht="19.5" customHeight="1">
      <c r="A7" s="9">
        <v>3</v>
      </c>
      <c r="B7" s="12" t="s">
        <v>9</v>
      </c>
      <c r="C7" s="95">
        <v>1216.4</v>
      </c>
      <c r="D7" s="97">
        <v>1145.6</v>
      </c>
      <c r="E7" s="76">
        <v>9820</v>
      </c>
      <c r="F7" s="78">
        <v>9220</v>
      </c>
      <c r="G7" s="140">
        <v>1.7588</v>
      </c>
      <c r="H7" s="42">
        <v>1.758</v>
      </c>
      <c r="I7" s="11">
        <v>3.818</v>
      </c>
      <c r="J7" s="207">
        <v>3.778</v>
      </c>
      <c r="K7" s="47">
        <v>528.89</v>
      </c>
    </row>
    <row r="8" spans="1:11" s="10" customFormat="1" ht="19.5" customHeight="1">
      <c r="A8" s="9">
        <v>4</v>
      </c>
      <c r="B8" s="12" t="s">
        <v>10</v>
      </c>
      <c r="C8" s="13">
        <v>1216.4</v>
      </c>
      <c r="D8" s="17">
        <v>1145.6</v>
      </c>
      <c r="E8" s="76">
        <v>9870</v>
      </c>
      <c r="F8" s="78">
        <v>9270</v>
      </c>
      <c r="G8" s="18">
        <v>1.7271</v>
      </c>
      <c r="H8" s="42">
        <v>1.7263</v>
      </c>
      <c r="I8" s="11">
        <v>3.818</v>
      </c>
      <c r="J8" s="207">
        <v>3.778</v>
      </c>
      <c r="K8" s="47">
        <v>531.49</v>
      </c>
    </row>
    <row r="9" spans="1:11" s="10" customFormat="1" ht="19.5" customHeight="1">
      <c r="A9" s="9">
        <v>5</v>
      </c>
      <c r="B9" s="12" t="s">
        <v>5</v>
      </c>
      <c r="C9" s="13">
        <v>1209.2</v>
      </c>
      <c r="D9" s="17">
        <v>1138.8</v>
      </c>
      <c r="E9" s="76">
        <v>9770</v>
      </c>
      <c r="F9" s="78">
        <v>9170</v>
      </c>
      <c r="G9" s="18">
        <v>1.724</v>
      </c>
      <c r="H9" s="167">
        <v>1.7232</v>
      </c>
      <c r="I9" s="11">
        <v>3.817</v>
      </c>
      <c r="J9" s="207">
        <v>3.777</v>
      </c>
      <c r="K9" s="47">
        <v>527.84</v>
      </c>
    </row>
    <row r="10" spans="1:11" s="10" customFormat="1" ht="19.5" customHeight="1">
      <c r="A10" s="9">
        <v>6</v>
      </c>
      <c r="B10" s="12" t="s">
        <v>6</v>
      </c>
      <c r="C10" s="13">
        <v>1208.7</v>
      </c>
      <c r="D10" s="17">
        <v>1138.3</v>
      </c>
      <c r="E10" s="76">
        <v>9750</v>
      </c>
      <c r="F10" s="78">
        <v>9150</v>
      </c>
      <c r="G10" s="18">
        <v>1.7179</v>
      </c>
      <c r="H10" s="42">
        <v>1.7171</v>
      </c>
      <c r="I10" s="11">
        <v>3.817</v>
      </c>
      <c r="J10" s="207">
        <v>3.777</v>
      </c>
      <c r="K10" s="47">
        <v>524.07</v>
      </c>
    </row>
    <row r="11" spans="1:11" s="10" customFormat="1" ht="19.5" customHeight="1">
      <c r="A11" s="30">
        <v>7</v>
      </c>
      <c r="B11" s="33" t="s">
        <v>7</v>
      </c>
      <c r="C11" s="34"/>
      <c r="D11" s="36"/>
      <c r="E11" s="80"/>
      <c r="F11" s="79"/>
      <c r="G11" s="37"/>
      <c r="H11" s="52"/>
      <c r="I11" s="32"/>
      <c r="J11" s="185"/>
      <c r="K11" s="54"/>
    </row>
    <row r="12" spans="1:11" s="10" customFormat="1" ht="19.5" customHeight="1">
      <c r="A12" s="30">
        <v>8</v>
      </c>
      <c r="B12" s="33" t="s">
        <v>1</v>
      </c>
      <c r="C12" s="34"/>
      <c r="D12" s="36"/>
      <c r="E12" s="80"/>
      <c r="F12" s="79"/>
      <c r="G12" s="37"/>
      <c r="H12" s="52"/>
      <c r="I12" s="32"/>
      <c r="J12" s="185"/>
      <c r="K12" s="54"/>
    </row>
    <row r="13" spans="1:11" s="10" customFormat="1" ht="19.5" customHeight="1">
      <c r="A13" s="9">
        <v>9</v>
      </c>
      <c r="B13" s="12" t="s">
        <v>8</v>
      </c>
      <c r="C13" s="13">
        <v>1196.8</v>
      </c>
      <c r="D13" s="17">
        <v>1127.2</v>
      </c>
      <c r="E13" s="76">
        <v>9730</v>
      </c>
      <c r="F13" s="78">
        <v>9130</v>
      </c>
      <c r="G13" s="18">
        <v>1.7024</v>
      </c>
      <c r="H13" s="42">
        <v>1.7016</v>
      </c>
      <c r="I13" s="11">
        <v>3.816</v>
      </c>
      <c r="J13" s="207">
        <v>3.776</v>
      </c>
      <c r="K13" s="47">
        <v>521.77</v>
      </c>
    </row>
    <row r="14" spans="1:11" s="10" customFormat="1" ht="19.5" customHeight="1">
      <c r="A14" s="9">
        <v>10</v>
      </c>
      <c r="B14" s="12" t="s">
        <v>9</v>
      </c>
      <c r="C14" s="13">
        <v>1189.6</v>
      </c>
      <c r="D14" s="17">
        <v>1120.4</v>
      </c>
      <c r="E14" s="76">
        <v>9690</v>
      </c>
      <c r="F14" s="78">
        <v>9090</v>
      </c>
      <c r="G14" s="91">
        <v>1.7096</v>
      </c>
      <c r="H14" s="142">
        <v>1.7088</v>
      </c>
      <c r="I14" s="11">
        <v>3.815</v>
      </c>
      <c r="J14" s="207">
        <v>3.775</v>
      </c>
      <c r="K14" s="47">
        <v>515.67</v>
      </c>
    </row>
    <row r="15" spans="1:11" s="10" customFormat="1" ht="19.5" customHeight="1">
      <c r="A15" s="9">
        <v>11</v>
      </c>
      <c r="B15" s="12" t="s">
        <v>10</v>
      </c>
      <c r="C15" s="13">
        <v>1193.7</v>
      </c>
      <c r="D15" s="21">
        <v>1124.3</v>
      </c>
      <c r="E15" s="76">
        <v>9690</v>
      </c>
      <c r="F15" s="77">
        <v>9090</v>
      </c>
      <c r="G15" s="18">
        <v>1.7112</v>
      </c>
      <c r="H15" s="22">
        <v>1.7104</v>
      </c>
      <c r="I15" s="11">
        <v>3.813</v>
      </c>
      <c r="J15" s="207">
        <v>3.773</v>
      </c>
      <c r="K15" s="47">
        <v>509.53</v>
      </c>
    </row>
    <row r="16" spans="1:11" s="10" customFormat="1" ht="19.5" customHeight="1">
      <c r="A16" s="9">
        <v>12</v>
      </c>
      <c r="B16" s="12" t="s">
        <v>5</v>
      </c>
      <c r="C16" s="13">
        <v>1189.6</v>
      </c>
      <c r="D16" s="21">
        <v>1120.4</v>
      </c>
      <c r="E16" s="76">
        <v>9680</v>
      </c>
      <c r="F16" s="77">
        <v>9080</v>
      </c>
      <c r="G16" s="18">
        <v>1.725</v>
      </c>
      <c r="H16" s="22">
        <v>1.7242</v>
      </c>
      <c r="I16" s="11">
        <v>3.814</v>
      </c>
      <c r="J16" s="207">
        <v>3.774</v>
      </c>
      <c r="K16" s="47">
        <v>506.01</v>
      </c>
    </row>
    <row r="17" spans="1:11" s="10" customFormat="1" ht="19.5" customHeight="1">
      <c r="A17" s="9">
        <v>13</v>
      </c>
      <c r="B17" s="12" t="s">
        <v>6</v>
      </c>
      <c r="C17" s="13">
        <v>1193.7</v>
      </c>
      <c r="D17" s="17">
        <v>1124.3</v>
      </c>
      <c r="E17" s="76">
        <v>9720</v>
      </c>
      <c r="F17" s="77">
        <v>9120</v>
      </c>
      <c r="G17" s="18">
        <v>1.729</v>
      </c>
      <c r="H17" s="22">
        <v>1.7282</v>
      </c>
      <c r="I17" s="11">
        <v>3.814</v>
      </c>
      <c r="J17" s="207">
        <v>3.774</v>
      </c>
      <c r="K17" s="47">
        <v>508.19</v>
      </c>
    </row>
    <row r="18" spans="1:11" s="10" customFormat="1" ht="19.5" customHeight="1">
      <c r="A18" s="30">
        <v>14</v>
      </c>
      <c r="B18" s="33" t="s">
        <v>7</v>
      </c>
      <c r="C18" s="34"/>
      <c r="D18" s="36"/>
      <c r="E18" s="80"/>
      <c r="F18" s="79"/>
      <c r="G18" s="37"/>
      <c r="H18" s="55"/>
      <c r="I18" s="32"/>
      <c r="J18" s="185"/>
      <c r="K18" s="54"/>
    </row>
    <row r="19" spans="1:11" s="10" customFormat="1" ht="19.5" customHeight="1">
      <c r="A19" s="30">
        <v>15</v>
      </c>
      <c r="B19" s="33" t="s">
        <v>1</v>
      </c>
      <c r="C19" s="34"/>
      <c r="D19" s="36"/>
      <c r="E19" s="80"/>
      <c r="F19" s="79"/>
      <c r="G19" s="37"/>
      <c r="H19" s="55"/>
      <c r="I19" s="32"/>
      <c r="J19" s="185"/>
      <c r="K19" s="54"/>
    </row>
    <row r="20" spans="1:11" s="10" customFormat="1" ht="19.5" customHeight="1">
      <c r="A20" s="9">
        <v>16</v>
      </c>
      <c r="B20" s="12" t="s">
        <v>8</v>
      </c>
      <c r="C20" s="13">
        <v>1189.1</v>
      </c>
      <c r="D20" s="17">
        <v>1119.9</v>
      </c>
      <c r="E20" s="76">
        <v>9650</v>
      </c>
      <c r="F20" s="77">
        <v>9050</v>
      </c>
      <c r="G20" s="18">
        <v>1.7127</v>
      </c>
      <c r="H20" s="22">
        <v>1.7119</v>
      </c>
      <c r="I20" s="11">
        <v>3.815</v>
      </c>
      <c r="J20" s="207">
        <v>3.775</v>
      </c>
      <c r="K20" s="47">
        <v>504.09</v>
      </c>
    </row>
    <row r="21" spans="1:11" s="10" customFormat="1" ht="19.5" customHeight="1">
      <c r="A21" s="9">
        <v>17</v>
      </c>
      <c r="B21" s="12" t="s">
        <v>9</v>
      </c>
      <c r="C21" s="13">
        <v>1183.9</v>
      </c>
      <c r="D21" s="17">
        <v>1115.1</v>
      </c>
      <c r="E21" s="76">
        <v>9650</v>
      </c>
      <c r="F21" s="77">
        <v>9050</v>
      </c>
      <c r="G21" s="18">
        <v>1.7153</v>
      </c>
      <c r="H21" s="22">
        <v>1.7145</v>
      </c>
      <c r="I21" s="11">
        <v>3.814</v>
      </c>
      <c r="J21" s="207">
        <v>3.774</v>
      </c>
      <c r="K21" s="47">
        <v>497.65</v>
      </c>
    </row>
    <row r="22" spans="1:11" s="10" customFormat="1" ht="19.5" customHeight="1">
      <c r="A22" s="9">
        <v>18</v>
      </c>
      <c r="B22" s="12" t="s">
        <v>10</v>
      </c>
      <c r="C22" s="13">
        <v>1185.5</v>
      </c>
      <c r="D22" s="17">
        <v>1116.5</v>
      </c>
      <c r="E22" s="76">
        <v>9670</v>
      </c>
      <c r="F22" s="77">
        <v>9070</v>
      </c>
      <c r="G22" s="18">
        <v>1.7103</v>
      </c>
      <c r="H22" s="22">
        <v>1.7095</v>
      </c>
      <c r="I22" s="11">
        <v>3.81</v>
      </c>
      <c r="J22" s="207">
        <v>3.77</v>
      </c>
      <c r="K22" s="47">
        <v>494.09</v>
      </c>
    </row>
    <row r="23" spans="1:11" s="10" customFormat="1" ht="19.5" customHeight="1">
      <c r="A23" s="9">
        <v>19</v>
      </c>
      <c r="B23" s="12" t="s">
        <v>5</v>
      </c>
      <c r="C23" s="13">
        <v>1187</v>
      </c>
      <c r="D23" s="17">
        <v>1118</v>
      </c>
      <c r="E23" s="76">
        <v>9690</v>
      </c>
      <c r="F23" s="78">
        <v>9090</v>
      </c>
      <c r="G23" s="18">
        <v>1.7287</v>
      </c>
      <c r="H23" s="22">
        <v>1.7279</v>
      </c>
      <c r="I23" s="11">
        <v>3.803</v>
      </c>
      <c r="J23" s="207">
        <v>3.763</v>
      </c>
      <c r="K23" s="47">
        <v>491.09</v>
      </c>
    </row>
    <row r="24" spans="1:11" s="10" customFormat="1" ht="19.5" customHeight="1">
      <c r="A24" s="9">
        <v>20</v>
      </c>
      <c r="B24" s="12" t="s">
        <v>6</v>
      </c>
      <c r="C24" s="13">
        <v>1193.7</v>
      </c>
      <c r="D24" s="17">
        <v>1124.3</v>
      </c>
      <c r="E24" s="76">
        <v>9800</v>
      </c>
      <c r="F24" s="78">
        <v>9200</v>
      </c>
      <c r="G24" s="18">
        <v>1.7356</v>
      </c>
      <c r="H24" s="22">
        <v>1.7348</v>
      </c>
      <c r="I24" s="11">
        <v>3.8</v>
      </c>
      <c r="J24" s="207">
        <v>3.76</v>
      </c>
      <c r="K24" s="47">
        <v>498.2</v>
      </c>
    </row>
    <row r="25" spans="1:11" s="10" customFormat="1" ht="19.5" customHeight="1">
      <c r="A25" s="30">
        <v>21</v>
      </c>
      <c r="B25" s="33" t="s">
        <v>7</v>
      </c>
      <c r="C25" s="34"/>
      <c r="D25" s="36"/>
      <c r="E25" s="80"/>
      <c r="F25" s="79"/>
      <c r="G25" s="37"/>
      <c r="H25" s="55"/>
      <c r="I25" s="32"/>
      <c r="J25" s="185"/>
      <c r="K25" s="54"/>
    </row>
    <row r="26" spans="1:11" s="10" customFormat="1" ht="19.5" customHeight="1">
      <c r="A26" s="30">
        <v>22</v>
      </c>
      <c r="B26" s="33" t="s">
        <v>1</v>
      </c>
      <c r="C26" s="34"/>
      <c r="D26" s="36"/>
      <c r="E26" s="80"/>
      <c r="F26" s="79"/>
      <c r="G26" s="37"/>
      <c r="H26" s="55"/>
      <c r="I26" s="32"/>
      <c r="J26" s="185"/>
      <c r="K26" s="54"/>
    </row>
    <row r="27" spans="1:11" s="10" customFormat="1" ht="19.5" customHeight="1">
      <c r="A27" s="9">
        <v>23</v>
      </c>
      <c r="B27" s="12" t="s">
        <v>8</v>
      </c>
      <c r="C27" s="13">
        <v>1194.2</v>
      </c>
      <c r="D27" s="17">
        <v>1124.8</v>
      </c>
      <c r="E27" s="76">
        <v>9770</v>
      </c>
      <c r="F27" s="78">
        <v>9170</v>
      </c>
      <c r="G27" s="18">
        <v>1.7245</v>
      </c>
      <c r="H27" s="22">
        <v>1.7237</v>
      </c>
      <c r="I27" s="11">
        <v>3.799</v>
      </c>
      <c r="J27" s="207">
        <v>3.759</v>
      </c>
      <c r="K27" s="47">
        <v>503.58</v>
      </c>
    </row>
    <row r="28" spans="1:11" s="10" customFormat="1" ht="19.5" customHeight="1">
      <c r="A28" s="9">
        <v>24</v>
      </c>
      <c r="B28" s="12" t="s">
        <v>9</v>
      </c>
      <c r="C28" s="13">
        <v>1190.1</v>
      </c>
      <c r="D28" s="17">
        <v>1120.9</v>
      </c>
      <c r="E28" s="76">
        <v>9730</v>
      </c>
      <c r="F28" s="78">
        <v>9130</v>
      </c>
      <c r="G28" s="18">
        <v>1.7282</v>
      </c>
      <c r="H28" s="22">
        <v>1.7274</v>
      </c>
      <c r="I28" s="11">
        <v>3.802</v>
      </c>
      <c r="J28" s="207">
        <v>3.762</v>
      </c>
      <c r="K28" s="47">
        <v>494.51</v>
      </c>
    </row>
    <row r="29" spans="1:11" s="10" customFormat="1" ht="19.5" customHeight="1">
      <c r="A29" s="9">
        <v>25</v>
      </c>
      <c r="B29" s="12" t="s">
        <v>10</v>
      </c>
      <c r="C29" s="13">
        <v>1188.1</v>
      </c>
      <c r="D29" s="17">
        <v>1118.9</v>
      </c>
      <c r="E29" s="76">
        <v>9750</v>
      </c>
      <c r="F29" s="78">
        <v>9150</v>
      </c>
      <c r="G29" s="18">
        <v>1.7272</v>
      </c>
      <c r="H29" s="22">
        <v>1.7264</v>
      </c>
      <c r="I29" s="11">
        <v>3.803</v>
      </c>
      <c r="J29" s="207">
        <v>3.763</v>
      </c>
      <c r="K29" s="47">
        <v>493.26</v>
      </c>
    </row>
    <row r="30" spans="1:11" s="10" customFormat="1" ht="19.5" customHeight="1">
      <c r="A30" s="9">
        <v>26</v>
      </c>
      <c r="B30" s="12" t="s">
        <v>5</v>
      </c>
      <c r="C30" s="13">
        <v>1184.5</v>
      </c>
      <c r="D30" s="17">
        <v>1115.5</v>
      </c>
      <c r="E30" s="76">
        <v>9650</v>
      </c>
      <c r="F30" s="78">
        <v>9050</v>
      </c>
      <c r="G30" s="18">
        <v>1.7409</v>
      </c>
      <c r="H30" s="22">
        <v>1.7401</v>
      </c>
      <c r="I30" s="11">
        <v>3.806</v>
      </c>
      <c r="J30" s="207">
        <v>3.766</v>
      </c>
      <c r="K30" s="47">
        <v>492.33</v>
      </c>
    </row>
    <row r="31" spans="1:11" s="10" customFormat="1" ht="19.5" customHeight="1">
      <c r="A31" s="9">
        <v>27</v>
      </c>
      <c r="B31" s="12" t="s">
        <v>6</v>
      </c>
      <c r="C31" s="13">
        <v>1194.8</v>
      </c>
      <c r="D31" s="17">
        <v>1125.2</v>
      </c>
      <c r="E31" s="238" t="s">
        <v>102</v>
      </c>
      <c r="F31" s="245"/>
      <c r="G31" s="18">
        <v>1.7443</v>
      </c>
      <c r="H31" s="22">
        <v>1.7435</v>
      </c>
      <c r="I31" s="11">
        <v>3.809</v>
      </c>
      <c r="J31" s="207">
        <v>3.769</v>
      </c>
      <c r="K31" s="47">
        <v>493.48</v>
      </c>
    </row>
    <row r="32" spans="1:11" s="10" customFormat="1" ht="19.5" customHeight="1">
      <c r="A32" s="30">
        <v>28</v>
      </c>
      <c r="B32" s="33" t="s">
        <v>7</v>
      </c>
      <c r="C32" s="34"/>
      <c r="D32" s="36"/>
      <c r="E32" s="80"/>
      <c r="F32" s="79"/>
      <c r="G32" s="37"/>
      <c r="H32" s="55"/>
      <c r="I32" s="32"/>
      <c r="J32" s="185"/>
      <c r="K32" s="54"/>
    </row>
    <row r="33" spans="1:11" s="10" customFormat="1" ht="19.5" customHeight="1">
      <c r="A33" s="30">
        <v>29</v>
      </c>
      <c r="B33" s="33" t="s">
        <v>1</v>
      </c>
      <c r="C33" s="34"/>
      <c r="D33" s="36"/>
      <c r="E33" s="80"/>
      <c r="F33" s="79"/>
      <c r="G33" s="37"/>
      <c r="H33" s="55"/>
      <c r="I33" s="32"/>
      <c r="J33" s="185"/>
      <c r="K33" s="54"/>
    </row>
    <row r="34" spans="1:11" s="10" customFormat="1" ht="19.5" customHeight="1">
      <c r="A34" s="9">
        <v>30</v>
      </c>
      <c r="B34" s="12" t="s">
        <v>8</v>
      </c>
      <c r="C34" s="13">
        <v>1196.8</v>
      </c>
      <c r="D34" s="17">
        <v>1127.2</v>
      </c>
      <c r="E34" s="203">
        <v>9850</v>
      </c>
      <c r="F34" s="78">
        <v>9250</v>
      </c>
      <c r="G34" s="18">
        <v>1.7505</v>
      </c>
      <c r="H34" s="22">
        <v>1.7497</v>
      </c>
      <c r="I34" s="11">
        <v>3.811</v>
      </c>
      <c r="J34" s="207">
        <v>3.771</v>
      </c>
      <c r="K34" s="47">
        <v>495.84</v>
      </c>
    </row>
    <row r="35" spans="1:11" s="10" customFormat="1" ht="19.5" customHeight="1" thickBot="1">
      <c r="A35" s="14"/>
      <c r="B35" s="12"/>
      <c r="C35" s="39"/>
      <c r="D35" s="40"/>
      <c r="E35" s="81"/>
      <c r="F35" s="82"/>
      <c r="G35" s="91"/>
      <c r="H35" s="92"/>
      <c r="I35" s="98"/>
      <c r="J35" s="209"/>
      <c r="K35" s="84"/>
    </row>
    <row r="36" spans="1:11" ht="19.5" customHeight="1">
      <c r="A36" s="212" t="s">
        <v>11</v>
      </c>
      <c r="B36" s="213"/>
      <c r="C36" s="143">
        <f>IF((MAX(C5:C35))&gt;0,MAX(C5:C35),"")</f>
        <v>1227.7</v>
      </c>
      <c r="D36" s="144">
        <f>IF((MAX(D5:D35))&gt;0,MAX(D5:D35),"")</f>
        <v>1156.3</v>
      </c>
      <c r="E36" s="145">
        <f aca="true" t="shared" si="0" ref="E36:K36">IF((MAX(E5:E35))&gt;0,MAX(E5:E35),"")</f>
        <v>9870</v>
      </c>
      <c r="F36" s="146">
        <f>IF((MAX(F5:F35))&gt;0,MAX(F5:F35),"")</f>
        <v>9270</v>
      </c>
      <c r="G36" s="103">
        <f t="shared" si="0"/>
        <v>1.7588</v>
      </c>
      <c r="H36" s="104">
        <f t="shared" si="0"/>
        <v>1.758</v>
      </c>
      <c r="I36" s="103">
        <f t="shared" si="0"/>
        <v>3.819</v>
      </c>
      <c r="J36" s="104">
        <f t="shared" si="0"/>
        <v>3.779</v>
      </c>
      <c r="K36" s="86">
        <f t="shared" si="0"/>
        <v>531.83</v>
      </c>
    </row>
    <row r="37" spans="1:11" ht="19.5" customHeight="1">
      <c r="A37" s="214" t="s">
        <v>12</v>
      </c>
      <c r="B37" s="215"/>
      <c r="C37" s="147">
        <f>IF((MIN(C5:C35))&gt;0,MIN(C5:C35),"")</f>
        <v>1183.9</v>
      </c>
      <c r="D37" s="148">
        <f>IF((MIN(D5:D35))&gt;0,MIN(D5:D35),"")</f>
        <v>1115.1</v>
      </c>
      <c r="E37" s="149">
        <f>IF((MIN(E5:E35))&gt;0,MIN(E5:E35),"")</f>
        <v>9650</v>
      </c>
      <c r="F37" s="150">
        <f aca="true" t="shared" si="1" ref="F37:K37">IF((MIN(F5:F35))&gt;0,MIN(F5:F35),"")</f>
        <v>9050</v>
      </c>
      <c r="G37" s="105">
        <f t="shared" si="1"/>
        <v>1.7024</v>
      </c>
      <c r="H37" s="106">
        <f t="shared" si="1"/>
        <v>1.7016</v>
      </c>
      <c r="I37" s="105">
        <f t="shared" si="1"/>
        <v>3.799</v>
      </c>
      <c r="J37" s="106">
        <f t="shared" si="1"/>
        <v>3.759</v>
      </c>
      <c r="K37" s="87">
        <f t="shared" si="1"/>
        <v>491.09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1196.642857142857</v>
      </c>
      <c r="D38" s="152">
        <f>IF(ISERROR(AVERAGE(D5:D35)),"",AVERAGE(D5:D35))</f>
        <v>1127.0238095238096</v>
      </c>
      <c r="E38" s="153">
        <f aca="true" t="shared" si="2" ref="E38:K38">IF(ISERROR(AVERAGE(E5:E35)),"",AVERAGE(E5:E35))</f>
        <v>9739</v>
      </c>
      <c r="F38" s="154">
        <f t="shared" si="2"/>
        <v>9139</v>
      </c>
      <c r="G38" s="107">
        <f t="shared" si="2"/>
        <v>1.7261600000000001</v>
      </c>
      <c r="H38" s="108">
        <f t="shared" si="2"/>
        <v>1.7253599999999996</v>
      </c>
      <c r="I38" s="107">
        <f t="shared" si="2"/>
        <v>3.8110952380952376</v>
      </c>
      <c r="J38" s="108">
        <f t="shared" si="2"/>
        <v>3.7710952380952385</v>
      </c>
      <c r="K38" s="88">
        <f t="shared" si="2"/>
        <v>507.7814285714286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5">
    <mergeCell ref="A1:B1"/>
    <mergeCell ref="A2:B3"/>
    <mergeCell ref="C3:D3"/>
    <mergeCell ref="I3:J3"/>
    <mergeCell ref="E3:F3"/>
    <mergeCell ref="C2:D2"/>
    <mergeCell ref="E2:F2"/>
    <mergeCell ref="G2:H2"/>
    <mergeCell ref="I2:J2"/>
    <mergeCell ref="G3:H3"/>
    <mergeCell ref="A36:B36"/>
    <mergeCell ref="A37:B37"/>
    <mergeCell ref="A38:B38"/>
    <mergeCell ref="G6:H6"/>
    <mergeCell ref="E31:F31"/>
  </mergeCells>
  <printOptions/>
  <pageMargins left="0.3937007874015748" right="0.1968503937007874" top="0.3937007874015748" bottom="0.1968503937007874" header="0.5118110236220472" footer="0.2755905511811024"/>
  <pageSetup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N33" sqref="N3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29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36</v>
      </c>
      <c r="C5" s="95">
        <v>1194.8</v>
      </c>
      <c r="D5" s="135">
        <v>1125.2</v>
      </c>
      <c r="E5" s="204">
        <v>9750</v>
      </c>
      <c r="F5" s="137">
        <v>9150</v>
      </c>
      <c r="G5" s="138">
        <v>1.7293</v>
      </c>
      <c r="H5" s="139">
        <v>1.7285</v>
      </c>
      <c r="I5" s="41">
        <v>3.812</v>
      </c>
      <c r="J5" s="183">
        <v>3.772</v>
      </c>
      <c r="K5" s="89">
        <v>494.82</v>
      </c>
    </row>
    <row r="6" spans="1:11" s="10" customFormat="1" ht="19.5" customHeight="1">
      <c r="A6" s="9">
        <v>2</v>
      </c>
      <c r="B6" s="12" t="s">
        <v>10</v>
      </c>
      <c r="C6" s="95">
        <v>1188.6</v>
      </c>
      <c r="D6" s="97">
        <v>1119.4</v>
      </c>
      <c r="E6" s="136">
        <v>9700</v>
      </c>
      <c r="F6" s="78">
        <v>9100</v>
      </c>
      <c r="G6" s="18">
        <v>1.7201</v>
      </c>
      <c r="H6" s="139">
        <v>1.7193</v>
      </c>
      <c r="I6" s="41">
        <v>3.811</v>
      </c>
      <c r="J6" s="22">
        <v>3.771</v>
      </c>
      <c r="K6" s="46">
        <v>495.78</v>
      </c>
    </row>
    <row r="7" spans="1:11" s="10" customFormat="1" ht="19.5" customHeight="1">
      <c r="A7" s="9">
        <v>3</v>
      </c>
      <c r="B7" s="12" t="s">
        <v>5</v>
      </c>
      <c r="C7" s="95">
        <v>1188.6</v>
      </c>
      <c r="D7" s="97">
        <v>1119.4</v>
      </c>
      <c r="E7" s="76">
        <v>9700</v>
      </c>
      <c r="F7" s="211">
        <v>9100</v>
      </c>
      <c r="G7" s="140">
        <v>1.7096</v>
      </c>
      <c r="H7" s="42">
        <v>1.7088</v>
      </c>
      <c r="I7" s="11">
        <v>3.809</v>
      </c>
      <c r="J7" s="207">
        <v>3.769</v>
      </c>
      <c r="K7" s="47">
        <v>499.46</v>
      </c>
    </row>
    <row r="8" spans="1:11" s="10" customFormat="1" ht="19.5" customHeight="1">
      <c r="A8" s="9">
        <v>4</v>
      </c>
      <c r="B8" s="12" t="s">
        <v>6</v>
      </c>
      <c r="C8" s="13">
        <v>1186.5</v>
      </c>
      <c r="D8" s="17">
        <v>1117.5</v>
      </c>
      <c r="E8" s="76">
        <v>9700</v>
      </c>
      <c r="F8" s="78">
        <v>9100</v>
      </c>
      <c r="G8" s="18">
        <v>1.7131</v>
      </c>
      <c r="H8" s="42">
        <v>1.7123</v>
      </c>
      <c r="I8" s="11">
        <v>3.807</v>
      </c>
      <c r="J8" s="207">
        <v>3.767</v>
      </c>
      <c r="K8" s="47">
        <v>502.64</v>
      </c>
    </row>
    <row r="9" spans="1:11" s="10" customFormat="1" ht="19.5" customHeight="1">
      <c r="A9" s="30">
        <v>5</v>
      </c>
      <c r="B9" s="33" t="s">
        <v>7</v>
      </c>
      <c r="C9" s="34"/>
      <c r="D9" s="36"/>
      <c r="E9" s="80"/>
      <c r="F9" s="79"/>
      <c r="G9" s="37"/>
      <c r="H9" s="141"/>
      <c r="I9" s="32"/>
      <c r="J9" s="185"/>
      <c r="K9" s="54"/>
    </row>
    <row r="10" spans="1:11" s="10" customFormat="1" ht="19.5" customHeight="1">
      <c r="A10" s="30">
        <v>6</v>
      </c>
      <c r="B10" s="33" t="s">
        <v>1</v>
      </c>
      <c r="C10" s="34"/>
      <c r="D10" s="36"/>
      <c r="E10" s="80"/>
      <c r="F10" s="79"/>
      <c r="G10" s="37"/>
      <c r="H10" s="52"/>
      <c r="I10" s="32"/>
      <c r="J10" s="185"/>
      <c r="K10" s="54"/>
    </row>
    <row r="11" spans="1:11" s="10" customFormat="1" ht="19.5" customHeight="1">
      <c r="A11" s="9">
        <v>7</v>
      </c>
      <c r="B11" s="12" t="s">
        <v>8</v>
      </c>
      <c r="C11" s="13">
        <v>1191.1</v>
      </c>
      <c r="D11" s="17">
        <v>1121.9</v>
      </c>
      <c r="E11" s="76">
        <v>9700</v>
      </c>
      <c r="F11" s="78">
        <v>9100</v>
      </c>
      <c r="G11" s="18">
        <v>1.7302</v>
      </c>
      <c r="H11" s="42">
        <v>1.7294</v>
      </c>
      <c r="I11" s="11">
        <v>3.804</v>
      </c>
      <c r="J11" s="207">
        <v>3.764</v>
      </c>
      <c r="K11" s="47">
        <v>501.79</v>
      </c>
    </row>
    <row r="12" spans="1:11" s="10" customFormat="1" ht="19.5" customHeight="1">
      <c r="A12" s="9">
        <v>8</v>
      </c>
      <c r="B12" s="12" t="s">
        <v>9</v>
      </c>
      <c r="C12" s="13">
        <v>1187.5</v>
      </c>
      <c r="D12" s="17">
        <v>1118.5</v>
      </c>
      <c r="E12" s="76">
        <v>9700</v>
      </c>
      <c r="F12" s="78">
        <v>9100</v>
      </c>
      <c r="G12" s="18">
        <v>1.7482</v>
      </c>
      <c r="H12" s="42">
        <v>1.7474</v>
      </c>
      <c r="I12" s="238" t="s">
        <v>106</v>
      </c>
      <c r="J12" s="245"/>
      <c r="K12" s="48" t="s">
        <v>105</v>
      </c>
    </row>
    <row r="13" spans="1:11" s="10" customFormat="1" ht="19.5" customHeight="1">
      <c r="A13" s="9">
        <v>9</v>
      </c>
      <c r="B13" s="12" t="s">
        <v>10</v>
      </c>
      <c r="C13" s="13">
        <v>1194.8</v>
      </c>
      <c r="D13" s="17">
        <v>1125.2</v>
      </c>
      <c r="E13" s="76">
        <v>9730</v>
      </c>
      <c r="F13" s="78">
        <v>9130</v>
      </c>
      <c r="G13" s="18">
        <v>1.7611</v>
      </c>
      <c r="H13" s="42">
        <v>1.7603</v>
      </c>
      <c r="I13" s="11">
        <v>3.799</v>
      </c>
      <c r="J13" s="207">
        <v>3.759</v>
      </c>
      <c r="K13" s="47">
        <v>502.91</v>
      </c>
    </row>
    <row r="14" spans="1:11" s="10" customFormat="1" ht="19.5" customHeight="1">
      <c r="A14" s="9">
        <v>10</v>
      </c>
      <c r="B14" s="12" t="s">
        <v>5</v>
      </c>
      <c r="C14" s="13">
        <v>1194.8</v>
      </c>
      <c r="D14" s="17">
        <v>1125.2</v>
      </c>
      <c r="E14" s="76">
        <v>9700</v>
      </c>
      <c r="F14" s="211">
        <v>9100</v>
      </c>
      <c r="G14" s="91">
        <v>1.7627</v>
      </c>
      <c r="H14" s="142">
        <v>1.7619</v>
      </c>
      <c r="I14" s="11">
        <v>3.801</v>
      </c>
      <c r="J14" s="207">
        <v>3.761</v>
      </c>
      <c r="K14" s="47">
        <v>503.55</v>
      </c>
    </row>
    <row r="15" spans="1:11" s="10" customFormat="1" ht="19.5" customHeight="1">
      <c r="A15" s="9">
        <v>11</v>
      </c>
      <c r="B15" s="12" t="s">
        <v>6</v>
      </c>
      <c r="C15" s="13">
        <v>1196.8</v>
      </c>
      <c r="D15" s="21">
        <v>1127.2</v>
      </c>
      <c r="E15" s="76">
        <v>9700</v>
      </c>
      <c r="F15" s="211">
        <v>9100</v>
      </c>
      <c r="G15" s="18">
        <v>1.7521</v>
      </c>
      <c r="H15" s="22">
        <v>1.7513</v>
      </c>
      <c r="I15" s="11">
        <v>3.803</v>
      </c>
      <c r="J15" s="207">
        <v>3.763</v>
      </c>
      <c r="K15" s="47">
        <v>495.89</v>
      </c>
    </row>
    <row r="16" spans="1:11" s="10" customFormat="1" ht="19.5" customHeight="1">
      <c r="A16" s="30">
        <v>12</v>
      </c>
      <c r="B16" s="33" t="s">
        <v>7</v>
      </c>
      <c r="C16" s="34"/>
      <c r="D16" s="36"/>
      <c r="E16" s="80"/>
      <c r="F16" s="79"/>
      <c r="G16" s="37"/>
      <c r="H16" s="55"/>
      <c r="I16" s="32"/>
      <c r="J16" s="185"/>
      <c r="K16" s="54"/>
    </row>
    <row r="17" spans="1:11" s="10" customFormat="1" ht="19.5" customHeight="1">
      <c r="A17" s="30">
        <v>13</v>
      </c>
      <c r="B17" s="33" t="s">
        <v>1</v>
      </c>
      <c r="C17" s="34"/>
      <c r="D17" s="36"/>
      <c r="E17" s="80"/>
      <c r="F17" s="79"/>
      <c r="G17" s="37"/>
      <c r="H17" s="55"/>
      <c r="I17" s="32"/>
      <c r="J17" s="185"/>
      <c r="K17" s="54"/>
    </row>
    <row r="18" spans="1:11" s="10" customFormat="1" ht="19.5" customHeight="1">
      <c r="A18" s="9">
        <v>14</v>
      </c>
      <c r="B18" s="12" t="s">
        <v>8</v>
      </c>
      <c r="C18" s="13">
        <v>1199.4</v>
      </c>
      <c r="D18" s="17">
        <v>1129.6</v>
      </c>
      <c r="E18" s="76">
        <v>9730</v>
      </c>
      <c r="F18" s="78">
        <v>9130</v>
      </c>
      <c r="G18" s="18">
        <v>1.7483</v>
      </c>
      <c r="H18" s="22">
        <v>1.7475</v>
      </c>
      <c r="I18" s="11">
        <v>3.811</v>
      </c>
      <c r="J18" s="207">
        <v>3.771</v>
      </c>
      <c r="K18" s="47">
        <v>495.51</v>
      </c>
    </row>
    <row r="19" spans="1:11" s="10" customFormat="1" ht="19.5" customHeight="1">
      <c r="A19" s="9">
        <v>15</v>
      </c>
      <c r="B19" s="12" t="s">
        <v>9</v>
      </c>
      <c r="C19" s="13">
        <v>1194.8</v>
      </c>
      <c r="D19" s="17">
        <v>1125.2</v>
      </c>
      <c r="E19" s="76">
        <v>9720</v>
      </c>
      <c r="F19" s="78">
        <v>9120</v>
      </c>
      <c r="G19" s="18">
        <v>1.7557</v>
      </c>
      <c r="H19" s="22">
        <v>1.7549</v>
      </c>
      <c r="I19" s="11">
        <v>3.811</v>
      </c>
      <c r="J19" s="207">
        <v>3.771</v>
      </c>
      <c r="K19" s="47">
        <v>497.11</v>
      </c>
    </row>
    <row r="20" spans="1:11" s="10" customFormat="1" ht="19.5" customHeight="1">
      <c r="A20" s="9">
        <v>16</v>
      </c>
      <c r="B20" s="12" t="s">
        <v>10</v>
      </c>
      <c r="C20" s="13">
        <v>1196.8</v>
      </c>
      <c r="D20" s="17">
        <v>1127.2</v>
      </c>
      <c r="E20" s="76">
        <v>9730</v>
      </c>
      <c r="F20" s="78">
        <v>9130</v>
      </c>
      <c r="G20" s="18">
        <v>1.7518</v>
      </c>
      <c r="H20" s="22">
        <v>1.751</v>
      </c>
      <c r="I20" s="11">
        <v>3.81</v>
      </c>
      <c r="J20" s="207">
        <v>3.77</v>
      </c>
      <c r="K20" s="47">
        <v>498.77</v>
      </c>
    </row>
    <row r="21" spans="1:11" s="10" customFormat="1" ht="19.5" customHeight="1">
      <c r="A21" s="9">
        <v>17</v>
      </c>
      <c r="B21" s="12" t="s">
        <v>5</v>
      </c>
      <c r="C21" s="13">
        <v>1199.9</v>
      </c>
      <c r="D21" s="17">
        <v>1130.1</v>
      </c>
      <c r="E21" s="76">
        <v>9730</v>
      </c>
      <c r="F21" s="78">
        <v>9130</v>
      </c>
      <c r="G21" s="18">
        <v>1.7823</v>
      </c>
      <c r="H21" s="22">
        <v>1.7815</v>
      </c>
      <c r="I21" s="11">
        <v>3.82</v>
      </c>
      <c r="J21" s="207">
        <v>3.78</v>
      </c>
      <c r="K21" s="47">
        <v>498.43</v>
      </c>
    </row>
    <row r="22" spans="1:11" s="10" customFormat="1" ht="19.5" customHeight="1">
      <c r="A22" s="9">
        <v>18</v>
      </c>
      <c r="B22" s="12" t="s">
        <v>6</v>
      </c>
      <c r="C22" s="13">
        <v>1215.4</v>
      </c>
      <c r="D22" s="17">
        <v>1144.6</v>
      </c>
      <c r="E22" s="238" t="s">
        <v>109</v>
      </c>
      <c r="F22" s="245"/>
      <c r="G22" s="18">
        <v>1.7879</v>
      </c>
      <c r="H22" s="22">
        <v>1.7871</v>
      </c>
      <c r="I22" s="11">
        <v>3.813</v>
      </c>
      <c r="J22" s="207">
        <v>3.773</v>
      </c>
      <c r="K22" s="47">
        <v>500.56</v>
      </c>
    </row>
    <row r="23" spans="1:11" s="10" customFormat="1" ht="19.5" customHeight="1">
      <c r="A23" s="30">
        <v>19</v>
      </c>
      <c r="B23" s="33" t="s">
        <v>7</v>
      </c>
      <c r="C23" s="34"/>
      <c r="D23" s="36"/>
      <c r="E23" s="80"/>
      <c r="F23" s="79"/>
      <c r="G23" s="37"/>
      <c r="H23" s="55"/>
      <c r="I23" s="32"/>
      <c r="J23" s="185"/>
      <c r="K23" s="54"/>
    </row>
    <row r="24" spans="1:11" s="10" customFormat="1" ht="19.5" customHeight="1">
      <c r="A24" s="30">
        <v>20</v>
      </c>
      <c r="B24" s="33" t="s">
        <v>1</v>
      </c>
      <c r="C24" s="34"/>
      <c r="D24" s="36"/>
      <c r="E24" s="80"/>
      <c r="F24" s="79"/>
      <c r="G24" s="37"/>
      <c r="H24" s="55"/>
      <c r="I24" s="32"/>
      <c r="J24" s="185"/>
      <c r="K24" s="54"/>
    </row>
    <row r="25" spans="1:11" s="10" customFormat="1" ht="19.5" customHeight="1">
      <c r="A25" s="9">
        <v>21</v>
      </c>
      <c r="B25" s="12" t="s">
        <v>8</v>
      </c>
      <c r="C25" s="13">
        <v>1211.2</v>
      </c>
      <c r="D25" s="17">
        <v>1140.8</v>
      </c>
      <c r="E25" s="76">
        <v>9770</v>
      </c>
      <c r="F25" s="211">
        <v>9170</v>
      </c>
      <c r="G25" s="18">
        <v>1.7787</v>
      </c>
      <c r="H25" s="22">
        <v>1.7779</v>
      </c>
      <c r="I25" s="11">
        <v>3.808</v>
      </c>
      <c r="J25" s="207">
        <v>3.768</v>
      </c>
      <c r="K25" s="47">
        <v>502.59</v>
      </c>
    </row>
    <row r="26" spans="1:11" s="10" customFormat="1" ht="19.5" customHeight="1">
      <c r="A26" s="9">
        <v>22</v>
      </c>
      <c r="B26" s="12" t="s">
        <v>9</v>
      </c>
      <c r="C26" s="13">
        <v>1218.4</v>
      </c>
      <c r="D26" s="17">
        <v>1147.6</v>
      </c>
      <c r="E26" s="76">
        <v>9780</v>
      </c>
      <c r="F26" s="78">
        <v>9180</v>
      </c>
      <c r="G26" s="18">
        <v>1.7825</v>
      </c>
      <c r="H26" s="22">
        <v>1.7817</v>
      </c>
      <c r="I26" s="11">
        <v>3.8</v>
      </c>
      <c r="J26" s="207">
        <v>3.76</v>
      </c>
      <c r="K26" s="47">
        <v>503.93</v>
      </c>
    </row>
    <row r="27" spans="1:11" s="10" customFormat="1" ht="19.5" customHeight="1">
      <c r="A27" s="9">
        <v>23</v>
      </c>
      <c r="B27" s="12" t="s">
        <v>10</v>
      </c>
      <c r="C27" s="13">
        <v>1217.4</v>
      </c>
      <c r="D27" s="17">
        <v>1146.6</v>
      </c>
      <c r="E27" s="76">
        <v>9770</v>
      </c>
      <c r="F27" s="78">
        <v>9170</v>
      </c>
      <c r="G27" s="18">
        <v>1.7763</v>
      </c>
      <c r="H27" s="22">
        <v>1.7755</v>
      </c>
      <c r="I27" s="11">
        <v>3.795</v>
      </c>
      <c r="J27" s="207">
        <v>3.755</v>
      </c>
      <c r="K27" s="47">
        <v>507.19</v>
      </c>
    </row>
    <row r="28" spans="1:11" s="10" customFormat="1" ht="19.5" customHeight="1">
      <c r="A28" s="9">
        <v>24</v>
      </c>
      <c r="B28" s="12" t="s">
        <v>5</v>
      </c>
      <c r="C28" s="13">
        <v>1212.3</v>
      </c>
      <c r="D28" s="17">
        <v>1141.7</v>
      </c>
      <c r="E28" s="76">
        <v>9770</v>
      </c>
      <c r="F28" s="78">
        <v>9170</v>
      </c>
      <c r="G28" s="18">
        <v>1.7527</v>
      </c>
      <c r="H28" s="22">
        <v>1.7519</v>
      </c>
      <c r="I28" s="11">
        <v>3.792</v>
      </c>
      <c r="J28" s="207">
        <v>3.752</v>
      </c>
      <c r="K28" s="47">
        <v>508.75</v>
      </c>
    </row>
    <row r="29" spans="1:11" s="10" customFormat="1" ht="19.5" customHeight="1">
      <c r="A29" s="9">
        <v>25</v>
      </c>
      <c r="B29" s="12" t="s">
        <v>6</v>
      </c>
      <c r="C29" s="238" t="s">
        <v>108</v>
      </c>
      <c r="D29" s="245"/>
      <c r="E29" s="238" t="s">
        <v>108</v>
      </c>
      <c r="F29" s="245"/>
      <c r="G29" s="238" t="s">
        <v>108</v>
      </c>
      <c r="H29" s="245"/>
      <c r="I29" s="238" t="s">
        <v>108</v>
      </c>
      <c r="J29" s="245"/>
      <c r="K29" s="48" t="s">
        <v>107</v>
      </c>
    </row>
    <row r="30" spans="1:11" s="10" customFormat="1" ht="19.5" customHeight="1">
      <c r="A30" s="30">
        <v>26</v>
      </c>
      <c r="B30" s="33" t="s">
        <v>7</v>
      </c>
      <c r="C30" s="34"/>
      <c r="D30" s="36"/>
      <c r="E30" s="80"/>
      <c r="F30" s="79"/>
      <c r="G30" s="37"/>
      <c r="H30" s="55"/>
      <c r="I30" s="32"/>
      <c r="J30" s="185"/>
      <c r="K30" s="54"/>
    </row>
    <row r="31" spans="1:11" s="10" customFormat="1" ht="19.5" customHeight="1">
      <c r="A31" s="30">
        <v>27</v>
      </c>
      <c r="B31" s="33" t="s">
        <v>1</v>
      </c>
      <c r="C31" s="34"/>
      <c r="D31" s="36"/>
      <c r="E31" s="80"/>
      <c r="F31" s="79"/>
      <c r="G31" s="37"/>
      <c r="H31" s="55"/>
      <c r="I31" s="32"/>
      <c r="J31" s="185"/>
      <c r="K31" s="54"/>
    </row>
    <row r="32" spans="1:11" s="10" customFormat="1" ht="19.5" customHeight="1">
      <c r="A32" s="9">
        <v>28</v>
      </c>
      <c r="B32" s="12" t="s">
        <v>8</v>
      </c>
      <c r="C32" s="13">
        <v>1203</v>
      </c>
      <c r="D32" s="17">
        <v>1133</v>
      </c>
      <c r="E32" s="76">
        <v>9750</v>
      </c>
      <c r="F32" s="78">
        <v>9150</v>
      </c>
      <c r="G32" s="18">
        <v>1.7398</v>
      </c>
      <c r="H32" s="22">
        <v>1.739</v>
      </c>
      <c r="I32" s="11">
        <v>3.799</v>
      </c>
      <c r="J32" s="207">
        <v>3.759</v>
      </c>
      <c r="K32" s="47">
        <v>506.62</v>
      </c>
    </row>
    <row r="33" spans="1:11" s="10" customFormat="1" ht="19.5" customHeight="1">
      <c r="A33" s="9">
        <v>29</v>
      </c>
      <c r="B33" s="12" t="s">
        <v>9</v>
      </c>
      <c r="C33" s="13">
        <v>1204</v>
      </c>
      <c r="D33" s="17">
        <v>1134</v>
      </c>
      <c r="E33" s="76">
        <v>9730</v>
      </c>
      <c r="F33" s="78">
        <v>9130</v>
      </c>
      <c r="G33" s="18">
        <v>1.7421</v>
      </c>
      <c r="H33" s="22">
        <v>1.7413</v>
      </c>
      <c r="I33" s="11">
        <v>3.827</v>
      </c>
      <c r="J33" s="207">
        <v>3.787</v>
      </c>
      <c r="K33" s="47">
        <v>506.27</v>
      </c>
    </row>
    <row r="34" spans="1:11" s="10" customFormat="1" ht="19.5" customHeight="1">
      <c r="A34" s="9">
        <v>30</v>
      </c>
      <c r="B34" s="12" t="s">
        <v>10</v>
      </c>
      <c r="C34" s="13">
        <v>1203.5</v>
      </c>
      <c r="D34" s="17">
        <v>1133.5</v>
      </c>
      <c r="E34" s="203">
        <v>9710</v>
      </c>
      <c r="F34" s="211">
        <v>9110</v>
      </c>
      <c r="G34" s="18">
        <v>1.7412</v>
      </c>
      <c r="H34" s="22">
        <v>1.7404</v>
      </c>
      <c r="I34" s="11">
        <v>3.8</v>
      </c>
      <c r="J34" s="207">
        <v>3.76</v>
      </c>
      <c r="K34" s="47">
        <v>506.43</v>
      </c>
    </row>
    <row r="35" spans="1:11" s="10" customFormat="1" ht="19.5" customHeight="1" thickBot="1">
      <c r="A35" s="14">
        <v>31</v>
      </c>
      <c r="B35" s="12" t="s">
        <v>5</v>
      </c>
      <c r="C35" s="39">
        <v>1197.8</v>
      </c>
      <c r="D35" s="40">
        <v>1128.2</v>
      </c>
      <c r="E35" s="81">
        <v>9750</v>
      </c>
      <c r="F35" s="82">
        <v>9150</v>
      </c>
      <c r="G35" s="91">
        <v>1.7412</v>
      </c>
      <c r="H35" s="92">
        <v>1.7404</v>
      </c>
      <c r="I35" s="98">
        <v>3.8</v>
      </c>
      <c r="J35" s="209">
        <v>3.76</v>
      </c>
      <c r="K35" s="259" t="s">
        <v>62</v>
      </c>
    </row>
    <row r="36" spans="1:11" ht="19.5" customHeight="1">
      <c r="A36" s="212" t="s">
        <v>11</v>
      </c>
      <c r="B36" s="213"/>
      <c r="C36" s="143">
        <f>IF((MAX(C5:C35))&gt;0,MAX(C5:C35),"")</f>
        <v>1218.4</v>
      </c>
      <c r="D36" s="144">
        <f>IF((MAX(D5:D35))&gt;0,MAX(D5:D35),"")</f>
        <v>1147.6</v>
      </c>
      <c r="E36" s="145">
        <f aca="true" t="shared" si="0" ref="E36:J36">IF((MAX(E5:E35))&gt;0,MAX(E5:E35),"")</f>
        <v>9780</v>
      </c>
      <c r="F36" s="146">
        <f t="shared" si="0"/>
        <v>9180</v>
      </c>
      <c r="G36" s="103">
        <f t="shared" si="0"/>
        <v>1.7879</v>
      </c>
      <c r="H36" s="104">
        <f t="shared" si="0"/>
        <v>1.7871</v>
      </c>
      <c r="I36" s="103">
        <f t="shared" si="0"/>
        <v>3.827</v>
      </c>
      <c r="J36" s="104">
        <f t="shared" si="0"/>
        <v>3.787</v>
      </c>
      <c r="K36" s="86">
        <f>IF((MAX(K5:K35))&gt;0,MAX(K5:K35),"")</f>
        <v>508.75</v>
      </c>
    </row>
    <row r="37" spans="1:11" ht="19.5" customHeight="1">
      <c r="A37" s="214" t="s">
        <v>12</v>
      </c>
      <c r="B37" s="215"/>
      <c r="C37" s="147">
        <f>IF((MIN(C5:C35))&gt;0,MIN(C5:C35),"")</f>
        <v>1186.5</v>
      </c>
      <c r="D37" s="148">
        <f>IF((MIN(D5:D35))&gt;0,MIN(D5:D35),"")</f>
        <v>1117.5</v>
      </c>
      <c r="E37" s="149">
        <f aca="true" t="shared" si="1" ref="E37:K37">IF((MIN(E5:E35))&gt;0,MIN(E5:E35),"")</f>
        <v>9700</v>
      </c>
      <c r="F37" s="150">
        <f t="shared" si="1"/>
        <v>9100</v>
      </c>
      <c r="G37" s="105">
        <f t="shared" si="1"/>
        <v>1.7096</v>
      </c>
      <c r="H37" s="106">
        <f t="shared" si="1"/>
        <v>1.7088</v>
      </c>
      <c r="I37" s="105">
        <f t="shared" si="1"/>
        <v>3.792</v>
      </c>
      <c r="J37" s="106">
        <f t="shared" si="1"/>
        <v>3.752</v>
      </c>
      <c r="K37" s="87">
        <f t="shared" si="1"/>
        <v>494.82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1199.881818181818</v>
      </c>
      <c r="D38" s="152">
        <f>IF(ISERROR(AVERAGE(D5:D35)),"",AVERAGE(D5:D35))</f>
        <v>1130.0727272727274</v>
      </c>
      <c r="E38" s="153">
        <f aca="true" t="shared" si="2" ref="E38:J38">IF(ISERROR(AVERAGE(E5:E35)),"",AVERAGE(E5:E35))</f>
        <v>9729.52380952381</v>
      </c>
      <c r="F38" s="154">
        <f t="shared" si="2"/>
        <v>9129.52380952381</v>
      </c>
      <c r="G38" s="107">
        <f t="shared" si="2"/>
        <v>1.7503136363636365</v>
      </c>
      <c r="H38" s="108">
        <f t="shared" si="2"/>
        <v>1.7495136363636368</v>
      </c>
      <c r="I38" s="107">
        <f t="shared" si="2"/>
        <v>3.8062857142857145</v>
      </c>
      <c r="J38" s="108">
        <f t="shared" si="2"/>
        <v>3.766285714285716</v>
      </c>
      <c r="K38" s="88">
        <f>IF(ISERROR(AVERAGE(K5:K35)),"",AVERAGE(K5:K35))</f>
        <v>501.4500000000001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9">
    <mergeCell ref="C2:D2"/>
    <mergeCell ref="C3:D3"/>
    <mergeCell ref="I3:J3"/>
    <mergeCell ref="G3:H3"/>
    <mergeCell ref="E3:F3"/>
    <mergeCell ref="E2:F2"/>
    <mergeCell ref="G2:H2"/>
    <mergeCell ref="I2:J2"/>
    <mergeCell ref="A36:B36"/>
    <mergeCell ref="A37:B37"/>
    <mergeCell ref="A38:B38"/>
    <mergeCell ref="A1:B1"/>
    <mergeCell ref="A2:B3"/>
    <mergeCell ref="I12:J12"/>
    <mergeCell ref="I29:J29"/>
    <mergeCell ref="C29:D29"/>
    <mergeCell ref="E29:F29"/>
    <mergeCell ref="G29:H29"/>
    <mergeCell ref="E22:F22"/>
  </mergeCells>
  <printOptions/>
  <pageMargins left="0.3937007874015748" right="0.2755905511811024" top="0.3937007874015748" bottom="0.1968503937007874" header="0.5118110236220472" footer="0.2362204724409449"/>
  <pageSetup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2" ySplit="4" topLeftCell="C5" activePane="bottomRight" state="frozen"/>
      <selection pane="topLeft" activeCell="K4" sqref="K4"/>
      <selection pane="topRight" activeCell="K4" sqref="K4"/>
      <selection pane="bottomLeft" activeCell="K4" sqref="K4"/>
      <selection pane="bottomRight" activeCell="L27" sqref="L27"/>
    </sheetView>
  </sheetViews>
  <sheetFormatPr defaultColWidth="8.796875" defaultRowHeight="14.25"/>
  <cols>
    <col min="1" max="1" width="4.5" style="1" customWidth="1"/>
    <col min="2" max="2" width="4.898437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103</v>
      </c>
    </row>
    <row r="2" spans="1:11" s="26" customFormat="1" ht="54.75" customHeight="1" thickBot="1">
      <c r="A2" s="226" t="s">
        <v>45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88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46</v>
      </c>
      <c r="B4" s="6" t="s">
        <v>47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89</v>
      </c>
      <c r="H4" s="7" t="s">
        <v>90</v>
      </c>
      <c r="I4" s="8" t="s">
        <v>89</v>
      </c>
      <c r="J4" s="7" t="s">
        <v>90</v>
      </c>
      <c r="K4" s="115" t="s">
        <v>33</v>
      </c>
    </row>
    <row r="5" spans="1:11" s="59" customFormat="1" ht="16.5" customHeight="1">
      <c r="A5" s="133" t="s">
        <v>39</v>
      </c>
      <c r="B5" s="118" t="s">
        <v>40</v>
      </c>
      <c r="C5" s="71">
        <f>'1月'!C36</f>
        <v>1421.4</v>
      </c>
      <c r="D5" s="49">
        <f>'1月'!D36</f>
        <v>1338.6</v>
      </c>
      <c r="E5" s="121">
        <f>'1月'!E36</f>
        <v>11600</v>
      </c>
      <c r="F5" s="73">
        <f>'1月'!F36</f>
        <v>11000</v>
      </c>
      <c r="G5" s="29">
        <f>'1月'!G36</f>
        <v>2.3803</v>
      </c>
      <c r="H5" s="35">
        <f>'1月'!H36</f>
        <v>2.3795</v>
      </c>
      <c r="I5" s="122">
        <f>'1月'!I36</f>
        <v>3.488</v>
      </c>
      <c r="J5" s="123">
        <f>'1月'!J36</f>
        <v>3.448</v>
      </c>
      <c r="K5" s="89">
        <f>'1月'!K36</f>
        <v>643.87</v>
      </c>
    </row>
    <row r="6" spans="1:11" s="59" customFormat="1" ht="16.5" customHeight="1">
      <c r="A6" s="134"/>
      <c r="B6" s="119" t="s">
        <v>41</v>
      </c>
      <c r="C6" s="19">
        <f>'1月'!C37</f>
        <v>1328.7</v>
      </c>
      <c r="D6" s="50">
        <f>'1月'!D37</f>
        <v>1251.3</v>
      </c>
      <c r="E6" s="75">
        <f>'1月'!E37</f>
        <v>11000</v>
      </c>
      <c r="F6" s="74">
        <f>'1月'!F37</f>
        <v>10400</v>
      </c>
      <c r="G6" s="28">
        <f>'1月'!G37</f>
        <v>2.1889</v>
      </c>
      <c r="H6" s="20">
        <f>'1月'!H37</f>
        <v>2.1881</v>
      </c>
      <c r="I6" s="11">
        <f>'1月'!I37</f>
        <v>3.449</v>
      </c>
      <c r="J6" s="16">
        <f>'1月'!J37</f>
        <v>3.409</v>
      </c>
      <c r="K6" s="47">
        <f>'1月'!K37</f>
        <v>610.09</v>
      </c>
    </row>
    <row r="7" spans="1:11" s="59" customFormat="1" ht="16.5" customHeight="1" thickBot="1">
      <c r="A7" s="117"/>
      <c r="B7" s="120" t="s">
        <v>42</v>
      </c>
      <c r="C7" s="124">
        <f>'1月'!C38</f>
        <v>1386.242105263158</v>
      </c>
      <c r="D7" s="125">
        <f>'1月'!D38</f>
        <v>1305.5473684210526</v>
      </c>
      <c r="E7" s="126">
        <f>'1月'!E38</f>
        <v>11378.947368421053</v>
      </c>
      <c r="F7" s="127">
        <f>'1月'!F38</f>
        <v>10747.368421052632</v>
      </c>
      <c r="G7" s="128">
        <f>'1月'!G38</f>
        <v>2.307406190476191</v>
      </c>
      <c r="H7" s="129">
        <f>'1月'!H38</f>
        <v>2.3066428571428568</v>
      </c>
      <c r="I7" s="130">
        <f>'1月'!I38</f>
        <v>3.4639047619047627</v>
      </c>
      <c r="J7" s="131">
        <f>'1月'!J38</f>
        <v>3.4239047619047613</v>
      </c>
      <c r="K7" s="132">
        <f>'1月'!K38</f>
        <v>623.0076190476191</v>
      </c>
    </row>
    <row r="8" spans="1:11" s="59" customFormat="1" ht="16.5" customHeight="1">
      <c r="A8" s="133" t="s">
        <v>43</v>
      </c>
      <c r="B8" s="118" t="s">
        <v>40</v>
      </c>
      <c r="C8" s="71">
        <f>'2月'!C36</f>
        <v>1562.5</v>
      </c>
      <c r="D8" s="49">
        <f>'2月'!D36</f>
        <v>1471.5</v>
      </c>
      <c r="E8" s="121">
        <f>'2月'!E36</f>
        <v>12300</v>
      </c>
      <c r="F8" s="73">
        <f>'2月'!F36</f>
        <v>11700</v>
      </c>
      <c r="G8" s="29">
        <f>'2月'!G36</f>
        <v>2.3916</v>
      </c>
      <c r="H8" s="35">
        <f>'2月'!H36</f>
        <v>2.3908</v>
      </c>
      <c r="I8" s="122">
        <f>'2月'!I36</f>
        <v>3.567</v>
      </c>
      <c r="J8" s="123">
        <f>'2月'!J36</f>
        <v>3.527</v>
      </c>
      <c r="K8" s="89">
        <f>'2月'!K36</f>
        <v>623.87</v>
      </c>
    </row>
    <row r="9" spans="1:11" s="59" customFormat="1" ht="16.5" customHeight="1">
      <c r="A9" s="134"/>
      <c r="B9" s="119" t="s">
        <v>41</v>
      </c>
      <c r="C9" s="19">
        <f>'2月'!C37</f>
        <v>1411.1</v>
      </c>
      <c r="D9" s="50">
        <f>'2月'!D37</f>
        <v>1328.9</v>
      </c>
      <c r="E9" s="75">
        <f>'2月'!E37</f>
        <v>11700</v>
      </c>
      <c r="F9" s="74">
        <f>'2月'!F37</f>
        <v>11100</v>
      </c>
      <c r="G9" s="28">
        <f>'2月'!G37</f>
        <v>2.2446</v>
      </c>
      <c r="H9" s="20">
        <f>'2月'!H37</f>
        <v>2.2438</v>
      </c>
      <c r="I9" s="11">
        <f>'2月'!I37</f>
        <v>3.484</v>
      </c>
      <c r="J9" s="16">
        <f>'2月'!J37</f>
        <v>3.444</v>
      </c>
      <c r="K9" s="47">
        <f>'2月'!K37</f>
        <v>583.32</v>
      </c>
    </row>
    <row r="10" spans="1:11" s="59" customFormat="1" ht="16.5" customHeight="1" thickBot="1">
      <c r="A10" s="117"/>
      <c r="B10" s="120" t="s">
        <v>42</v>
      </c>
      <c r="C10" s="124">
        <f>'2月'!C38</f>
        <v>1473.2350000000001</v>
      </c>
      <c r="D10" s="125">
        <f>'2月'!D38</f>
        <v>1387.4650000000001</v>
      </c>
      <c r="E10" s="126">
        <f>'2月'!E38</f>
        <v>12116.25</v>
      </c>
      <c r="F10" s="127">
        <f>'2月'!F38</f>
        <v>11456.25</v>
      </c>
      <c r="G10" s="128">
        <f>'2月'!G38</f>
        <v>2.3126722222222216</v>
      </c>
      <c r="H10" s="129">
        <f>'2月'!H38</f>
        <v>2.311872222222222</v>
      </c>
      <c r="I10" s="130">
        <f>'2月'!I38</f>
        <v>3.5131500000000004</v>
      </c>
      <c r="J10" s="131">
        <f>'2月'!J38</f>
        <v>3.4731499999999995</v>
      </c>
      <c r="K10" s="132">
        <f>'2月'!K38</f>
        <v>605.9979999999999</v>
      </c>
    </row>
    <row r="11" spans="1:11" s="59" customFormat="1" ht="16.5" customHeight="1">
      <c r="A11" s="133" t="s">
        <v>91</v>
      </c>
      <c r="B11" s="118" t="s">
        <v>40</v>
      </c>
      <c r="C11" s="71">
        <f>'3月'!C36</f>
        <v>1632.5</v>
      </c>
      <c r="D11" s="49">
        <f>'3月'!D36</f>
        <v>1537.5</v>
      </c>
      <c r="E11" s="121">
        <f>'3月'!E36</f>
        <v>12350</v>
      </c>
      <c r="F11" s="73">
        <f>'3月'!F36</f>
        <v>11800</v>
      </c>
      <c r="G11" s="29">
        <f>'3月'!G36</f>
        <v>2.4218</v>
      </c>
      <c r="H11" s="35">
        <f>'3月'!H36</f>
        <v>2.4210000000000003</v>
      </c>
      <c r="I11" s="122">
        <f>'3月'!I36</f>
        <v>3.72</v>
      </c>
      <c r="J11" s="123">
        <f>'3月'!J36</f>
        <v>3.68</v>
      </c>
      <c r="K11" s="89">
        <f>'3月'!K36</f>
        <v>614.85</v>
      </c>
    </row>
    <row r="12" spans="1:11" s="59" customFormat="1" ht="16.5" customHeight="1">
      <c r="A12" s="134"/>
      <c r="B12" s="119" t="s">
        <v>41</v>
      </c>
      <c r="C12" s="19">
        <f>'3月'!C37</f>
        <v>1359.6</v>
      </c>
      <c r="D12" s="50">
        <f>'3月'!D37</f>
        <v>1280.4</v>
      </c>
      <c r="E12" s="75">
        <f>'3月'!E37</f>
        <v>11750</v>
      </c>
      <c r="F12" s="74">
        <f>'3月'!F37</f>
        <v>11150</v>
      </c>
      <c r="G12" s="28">
        <f>'3月'!G37</f>
        <v>2.2375</v>
      </c>
      <c r="H12" s="20">
        <f>'3月'!H37</f>
        <v>2.2367</v>
      </c>
      <c r="I12" s="11">
        <f>'3月'!I37</f>
        <v>3.601</v>
      </c>
      <c r="J12" s="16">
        <f>'3月'!J37</f>
        <v>3.561</v>
      </c>
      <c r="K12" s="47">
        <f>'3月'!K37</f>
        <v>572.39</v>
      </c>
    </row>
    <row r="13" spans="1:11" s="59" customFormat="1" ht="16.5" customHeight="1" thickBot="1">
      <c r="A13" s="117"/>
      <c r="B13" s="120" t="s">
        <v>42</v>
      </c>
      <c r="C13" s="124">
        <f>'3月'!C38</f>
        <v>1497.7681818181818</v>
      </c>
      <c r="D13" s="125">
        <f>'3月'!D38</f>
        <v>1410.5954545454542</v>
      </c>
      <c r="E13" s="126">
        <f>'3月'!E38</f>
        <v>12118.75</v>
      </c>
      <c r="F13" s="127">
        <f>'3月'!F38</f>
        <v>11528.75</v>
      </c>
      <c r="G13" s="128">
        <f>'3月'!G38</f>
        <v>2.3138377272727273</v>
      </c>
      <c r="H13" s="129">
        <f>'3月'!H38</f>
        <v>2.313037727272727</v>
      </c>
      <c r="I13" s="130">
        <f>'3月'!I38</f>
        <v>3.65575</v>
      </c>
      <c r="J13" s="131">
        <f>'3月'!J38</f>
        <v>3.615750000000001</v>
      </c>
      <c r="K13" s="132">
        <f>'3月'!K38</f>
        <v>592.9313636363636</v>
      </c>
    </row>
    <row r="14" spans="1:11" s="59" customFormat="1" ht="16.5" customHeight="1">
      <c r="A14" s="133" t="s">
        <v>92</v>
      </c>
      <c r="B14" s="118" t="s">
        <v>40</v>
      </c>
      <c r="C14" s="71">
        <f>'4月'!C36</f>
        <v>1416.2</v>
      </c>
      <c r="D14" s="49">
        <f>'4月'!D36</f>
        <v>1333.8</v>
      </c>
      <c r="E14" s="121">
        <f>'4月'!E36</f>
        <v>11900</v>
      </c>
      <c r="F14" s="73">
        <f>'4月'!F36</f>
        <v>11300</v>
      </c>
      <c r="G14" s="29">
        <f>'4月'!G36</f>
        <v>2.2899</v>
      </c>
      <c r="H14" s="35">
        <f>'4月'!H36</f>
        <v>2.2891</v>
      </c>
      <c r="I14" s="122">
        <f>'4月'!I36</f>
        <v>3.721</v>
      </c>
      <c r="J14" s="123">
        <f>'4月'!J36</f>
        <v>3.681</v>
      </c>
      <c r="K14" s="89">
        <f>'4月'!K36</f>
        <v>601.04</v>
      </c>
    </row>
    <row r="15" spans="1:11" s="59" customFormat="1" ht="16.5" customHeight="1">
      <c r="A15" s="134"/>
      <c r="B15" s="119" t="s">
        <v>41</v>
      </c>
      <c r="C15" s="19">
        <f>'4月'!C37</f>
        <v>1336.4</v>
      </c>
      <c r="D15" s="50">
        <f>'4月'!D37</f>
        <v>1258.6</v>
      </c>
      <c r="E15" s="75">
        <f>'4月'!E37</f>
        <v>11000</v>
      </c>
      <c r="F15" s="74">
        <f>'4月'!F37</f>
        <v>10400</v>
      </c>
      <c r="G15" s="28">
        <f>'4月'!G37</f>
        <v>2.1699</v>
      </c>
      <c r="H15" s="20">
        <f>'4月'!H37</f>
        <v>2.1691000000000003</v>
      </c>
      <c r="I15" s="11">
        <f>'4月'!I37</f>
        <v>3.392</v>
      </c>
      <c r="J15" s="16">
        <f>'4月'!J37</f>
        <v>3.352</v>
      </c>
      <c r="K15" s="47">
        <f>'4月'!K37</f>
        <v>575.12</v>
      </c>
    </row>
    <row r="16" spans="1:11" s="59" customFormat="1" ht="16.5" customHeight="1" thickBot="1">
      <c r="A16" s="117"/>
      <c r="B16" s="120" t="s">
        <v>42</v>
      </c>
      <c r="C16" s="124">
        <f>'4月'!C38</f>
        <v>1372.522727272727</v>
      </c>
      <c r="D16" s="125">
        <f>'4月'!D38</f>
        <v>1292.6590909090912</v>
      </c>
      <c r="E16" s="126">
        <f>'4月'!E38</f>
        <v>11305</v>
      </c>
      <c r="F16" s="127">
        <f>'4月'!F38</f>
        <v>10705</v>
      </c>
      <c r="G16" s="128">
        <f>'4月'!G38</f>
        <v>2.2058500000000003</v>
      </c>
      <c r="H16" s="129">
        <f>'4月'!H38</f>
        <v>2.2050500000000004</v>
      </c>
      <c r="I16" s="130">
        <f>'4月'!I38</f>
        <v>3.676578947368421</v>
      </c>
      <c r="J16" s="131">
        <f>'4月'!J38</f>
        <v>3.636578947368421</v>
      </c>
      <c r="K16" s="132">
        <f>'4月'!K38</f>
        <v>583.1757142857143</v>
      </c>
    </row>
    <row r="17" spans="1:11" s="59" customFormat="1" ht="16.5" customHeight="1">
      <c r="A17" s="133" t="s">
        <v>93</v>
      </c>
      <c r="B17" s="118" t="s">
        <v>40</v>
      </c>
      <c r="C17" s="71">
        <f>'5月'!C36</f>
        <v>1320.9</v>
      </c>
      <c r="D17" s="49">
        <f>'5月'!D36</f>
        <v>1244.1</v>
      </c>
      <c r="E17" s="121">
        <f>'5月'!E36</f>
        <v>10900</v>
      </c>
      <c r="F17" s="73">
        <f>'5月'!F36</f>
        <v>10300</v>
      </c>
      <c r="G17" s="29">
        <f>'5月'!G36</f>
        <v>2.1476</v>
      </c>
      <c r="H17" s="35">
        <f>'5月'!H36</f>
        <v>2.1468000000000003</v>
      </c>
      <c r="I17" s="122">
        <f>'5月'!I36</f>
        <v>3.749</v>
      </c>
      <c r="J17" s="123">
        <f>'5月'!J36</f>
        <v>3.709</v>
      </c>
      <c r="K17" s="89">
        <f>'5月'!K36</f>
        <v>580.1</v>
      </c>
    </row>
    <row r="18" spans="1:11" s="59" customFormat="1" ht="16.5" customHeight="1">
      <c r="A18" s="134"/>
      <c r="B18" s="119" t="s">
        <v>41</v>
      </c>
      <c r="C18" s="19">
        <f>'5月'!C37</f>
        <v>1268.9</v>
      </c>
      <c r="D18" s="50">
        <f>'5月'!D37</f>
        <v>1195.1</v>
      </c>
      <c r="E18" s="75">
        <f>'5月'!E37</f>
        <v>10500</v>
      </c>
      <c r="F18" s="74">
        <f>'5月'!F37</f>
        <v>9900</v>
      </c>
      <c r="G18" s="28">
        <f>'5月'!G37</f>
        <v>1.973</v>
      </c>
      <c r="H18" s="20">
        <f>'5月'!H37</f>
        <v>1.9722000000000002</v>
      </c>
      <c r="I18" s="11">
        <f>'5月'!I37</f>
        <v>3.695</v>
      </c>
      <c r="J18" s="16">
        <f>'5月'!J37</f>
        <v>3.655</v>
      </c>
      <c r="K18" s="47">
        <f>'5月'!K37</f>
        <v>558.95</v>
      </c>
    </row>
    <row r="19" spans="1:11" s="59" customFormat="1" ht="16.5" customHeight="1" thickBot="1">
      <c r="A19" s="117"/>
      <c r="B19" s="120" t="s">
        <v>42</v>
      </c>
      <c r="C19" s="124">
        <f>'5月'!C38</f>
        <v>1290.1157894736843</v>
      </c>
      <c r="D19" s="125">
        <f>'5月'!D38</f>
        <v>1215.042105263158</v>
      </c>
      <c r="E19" s="126">
        <f>'5月'!E38</f>
        <v>10642.75</v>
      </c>
      <c r="F19" s="127">
        <f>'5月'!F38</f>
        <v>10042.75</v>
      </c>
      <c r="G19" s="128">
        <f>'5月'!G38</f>
        <v>2.060905</v>
      </c>
      <c r="H19" s="129">
        <f>'5月'!H38</f>
        <v>2.060105</v>
      </c>
      <c r="I19" s="130">
        <f>'5月'!I38</f>
        <v>3.726157894736842</v>
      </c>
      <c r="J19" s="131">
        <f>'5月'!J38</f>
        <v>3.6861578947368425</v>
      </c>
      <c r="K19" s="132">
        <f>'5月'!K38</f>
        <v>565.717894736842</v>
      </c>
    </row>
    <row r="20" spans="1:11" s="59" customFormat="1" ht="16.5" customHeight="1">
      <c r="A20" s="133" t="s">
        <v>94</v>
      </c>
      <c r="B20" s="118" t="s">
        <v>40</v>
      </c>
      <c r="C20" s="71">
        <f>'6月'!C36</f>
        <v>1321.4</v>
      </c>
      <c r="D20" s="49">
        <f>'6月'!D36</f>
        <v>1244.6</v>
      </c>
      <c r="E20" s="121">
        <f>'6月'!E36</f>
        <v>10800</v>
      </c>
      <c r="F20" s="73">
        <f>'6月'!F36</f>
        <v>10100</v>
      </c>
      <c r="G20" s="29">
        <f>'6月'!G36</f>
        <v>2.0074</v>
      </c>
      <c r="H20" s="35">
        <f>'6月'!H36</f>
        <v>2.0066</v>
      </c>
      <c r="I20" s="122">
        <f>'6月'!I36</f>
        <v>3.798</v>
      </c>
      <c r="J20" s="123">
        <f>'6月'!J36</f>
        <v>3.758</v>
      </c>
      <c r="K20" s="89">
        <f>'6月'!K36</f>
        <v>568.71</v>
      </c>
    </row>
    <row r="21" spans="1:11" s="59" customFormat="1" ht="16.5" customHeight="1">
      <c r="A21" s="134"/>
      <c r="B21" s="119" t="s">
        <v>41</v>
      </c>
      <c r="C21" s="19">
        <f>'6月'!C37</f>
        <v>1266.9</v>
      </c>
      <c r="D21" s="50">
        <f>'6月'!D37</f>
        <v>1193.1</v>
      </c>
      <c r="E21" s="75">
        <f>'6月'!E37</f>
        <v>10250</v>
      </c>
      <c r="F21" s="74">
        <f>'6月'!F37</f>
        <v>9650</v>
      </c>
      <c r="G21" s="28">
        <f>'6月'!G37</f>
        <v>1.9301</v>
      </c>
      <c r="H21" s="20">
        <f>'6月'!H37</f>
        <v>1.9293</v>
      </c>
      <c r="I21" s="11">
        <f>'6月'!I37</f>
        <v>3.743</v>
      </c>
      <c r="J21" s="16">
        <f>'6月'!J37</f>
        <v>3.703</v>
      </c>
      <c r="K21" s="47">
        <f>'6月'!K37</f>
        <v>529.07</v>
      </c>
    </row>
    <row r="22" spans="1:11" s="59" customFormat="1" ht="16.5" customHeight="1" thickBot="1">
      <c r="A22" s="117"/>
      <c r="B22" s="120" t="s">
        <v>42</v>
      </c>
      <c r="C22" s="124">
        <f>'6月'!C38</f>
        <v>1297.059090909091</v>
      </c>
      <c r="D22" s="125">
        <f>'6月'!D38</f>
        <v>1221.6045454545454</v>
      </c>
      <c r="E22" s="126">
        <f>'6月'!E38</f>
        <v>10470.681818181818</v>
      </c>
      <c r="F22" s="127">
        <f>'6月'!F38</f>
        <v>9852.5</v>
      </c>
      <c r="G22" s="128">
        <f>'6月'!G38</f>
        <v>1.9575571428571428</v>
      </c>
      <c r="H22" s="129">
        <f>'6月'!H38</f>
        <v>1.9567571428571426</v>
      </c>
      <c r="I22" s="130">
        <f>'6月'!I38</f>
        <v>3.7693809523809523</v>
      </c>
      <c r="J22" s="131">
        <f>'6月'!J38</f>
        <v>3.7293809523809527</v>
      </c>
      <c r="K22" s="132">
        <f>'6月'!K38</f>
        <v>553.23</v>
      </c>
    </row>
    <row r="23" spans="1:11" s="59" customFormat="1" ht="16.5" customHeight="1">
      <c r="A23" s="133" t="s">
        <v>95</v>
      </c>
      <c r="B23" s="118" t="s">
        <v>40</v>
      </c>
      <c r="C23" s="71">
        <f>'7月'!C36</f>
        <v>1336.9</v>
      </c>
      <c r="D23" s="49">
        <f>'7月'!D36</f>
        <v>1259.1</v>
      </c>
      <c r="E23" s="121">
        <f>'7月'!E36</f>
        <v>10530</v>
      </c>
      <c r="F23" s="73">
        <f>'7月'!F36</f>
        <v>9930</v>
      </c>
      <c r="G23" s="29">
        <f>'7月'!G36</f>
        <v>2.0147</v>
      </c>
      <c r="H23" s="35">
        <f>'7月'!H36</f>
        <v>2.0139</v>
      </c>
      <c r="I23" s="122">
        <f>'7月'!I36</f>
        <v>3.83</v>
      </c>
      <c r="J23" s="123">
        <f>'7月'!J36</f>
        <v>3.79</v>
      </c>
      <c r="K23" s="89">
        <f>'7月'!K36</f>
        <v>551.7</v>
      </c>
    </row>
    <row r="24" spans="1:11" s="59" customFormat="1" ht="16.5" customHeight="1">
      <c r="A24" s="134"/>
      <c r="B24" s="119" t="s">
        <v>41</v>
      </c>
      <c r="C24" s="19">
        <f>'7月'!C37</f>
        <v>1266.9</v>
      </c>
      <c r="D24" s="50">
        <f>'7月'!D37</f>
        <v>1193.1</v>
      </c>
      <c r="E24" s="75">
        <f>'7月'!E37</f>
        <v>10225</v>
      </c>
      <c r="F24" s="74">
        <f>'7月'!F37</f>
        <v>9625</v>
      </c>
      <c r="G24" s="28">
        <f>'7月'!G37</f>
        <v>1.8726</v>
      </c>
      <c r="H24" s="20">
        <f>'7月'!H37</f>
        <v>1.8718</v>
      </c>
      <c r="I24" s="11">
        <f>'7月'!I37</f>
        <v>3.799</v>
      </c>
      <c r="J24" s="16">
        <f>'7月'!J37</f>
        <v>3.759</v>
      </c>
      <c r="K24" s="47">
        <f>'7月'!K37</f>
        <v>531.33</v>
      </c>
    </row>
    <row r="25" spans="1:11" s="59" customFormat="1" ht="16.5" customHeight="1" thickBot="1">
      <c r="A25" s="117"/>
      <c r="B25" s="120" t="s">
        <v>42</v>
      </c>
      <c r="C25" s="124">
        <f>'7月'!C38</f>
        <v>1297.8043478260868</v>
      </c>
      <c r="D25" s="125">
        <f>'7月'!D38</f>
        <v>1222.2826086956522</v>
      </c>
      <c r="E25" s="126">
        <f>'7月'!E38</f>
        <v>10367.142857142857</v>
      </c>
      <c r="F25" s="127">
        <f>'7月'!F38</f>
        <v>9767.142857142857</v>
      </c>
      <c r="G25" s="128">
        <f>'7月'!G38</f>
        <v>1.9327521739130438</v>
      </c>
      <c r="H25" s="129">
        <f>'7月'!H38</f>
        <v>1.9319521739130432</v>
      </c>
      <c r="I25" s="130">
        <f>'7月'!I38</f>
        <v>3.809714285714285</v>
      </c>
      <c r="J25" s="131">
        <f>'7月'!J38</f>
        <v>3.7697142857142873</v>
      </c>
      <c r="K25" s="132">
        <f>'7月'!K38</f>
        <v>540.4204545454545</v>
      </c>
    </row>
    <row r="26" spans="1:11" s="59" customFormat="1" ht="16.5" customHeight="1">
      <c r="A26" s="133" t="s">
        <v>96</v>
      </c>
      <c r="B26" s="118" t="s">
        <v>40</v>
      </c>
      <c r="C26" s="71">
        <f>'8月'!C36</f>
        <v>1297.8</v>
      </c>
      <c r="D26" s="49">
        <f>'8月'!D36</f>
        <v>1222.2</v>
      </c>
      <c r="E26" s="121">
        <f>'8月'!E36</f>
        <v>10400</v>
      </c>
      <c r="F26" s="73">
        <f>'8月'!F36</f>
        <v>9800</v>
      </c>
      <c r="G26" s="29">
        <f>'8月'!G36</f>
        <v>1.8864</v>
      </c>
      <c r="H26" s="35">
        <f>'8月'!H36</f>
        <v>1.8856</v>
      </c>
      <c r="I26" s="122">
        <f>'8月'!I36</f>
        <v>3.851</v>
      </c>
      <c r="J26" s="123">
        <f>'8月'!J36</f>
        <v>3.811</v>
      </c>
      <c r="K26" s="89">
        <f>'8月'!K36</f>
        <v>558.71</v>
      </c>
    </row>
    <row r="27" spans="1:11" s="59" customFormat="1" ht="16.5" customHeight="1">
      <c r="A27" s="134"/>
      <c r="B27" s="119" t="s">
        <v>41</v>
      </c>
      <c r="C27" s="19">
        <f>'8月'!C37</f>
        <v>1252.9</v>
      </c>
      <c r="D27" s="50">
        <f>'8月'!D37</f>
        <v>1180.1</v>
      </c>
      <c r="E27" s="75">
        <f>'8月'!E37</f>
        <v>10100</v>
      </c>
      <c r="F27" s="74">
        <f>'8月'!F37</f>
        <v>9500</v>
      </c>
      <c r="G27" s="28">
        <f>'8月'!G37</f>
        <v>1.8181</v>
      </c>
      <c r="H27" s="20">
        <f>'8月'!H37</f>
        <v>1.8173</v>
      </c>
      <c r="I27" s="11">
        <f>'8月'!I37</f>
        <v>3.823</v>
      </c>
      <c r="J27" s="16">
        <f>'8月'!J37</f>
        <v>3.783</v>
      </c>
      <c r="K27" s="47">
        <f>'8月'!K37</f>
        <v>538.22</v>
      </c>
    </row>
    <row r="28" spans="1:11" s="59" customFormat="1" ht="16.5" customHeight="1" thickBot="1">
      <c r="A28" s="117"/>
      <c r="B28" s="120" t="s">
        <v>42</v>
      </c>
      <c r="C28" s="124">
        <f>'8月'!C38</f>
        <v>1273.009523809524</v>
      </c>
      <c r="D28" s="125">
        <f>'8月'!D38</f>
        <v>1198.942857142857</v>
      </c>
      <c r="E28" s="126">
        <f>'8月'!E38</f>
        <v>10248</v>
      </c>
      <c r="F28" s="127">
        <f>'8月'!F38</f>
        <v>9648.25</v>
      </c>
      <c r="G28" s="128">
        <f>'8月'!G38</f>
        <v>1.8451809523809526</v>
      </c>
      <c r="H28" s="129">
        <f>'8月'!H38</f>
        <v>1.8443809523809525</v>
      </c>
      <c r="I28" s="130">
        <f>'8月'!I38</f>
        <v>3.8393500000000005</v>
      </c>
      <c r="J28" s="131">
        <f>'8月'!J38</f>
        <v>3.7993499999999996</v>
      </c>
      <c r="K28" s="132">
        <f>'8月'!K38</f>
        <v>546.8842857142856</v>
      </c>
    </row>
    <row r="29" spans="1:11" s="59" customFormat="1" ht="16.5" customHeight="1">
      <c r="A29" s="133" t="s">
        <v>97</v>
      </c>
      <c r="B29" s="118" t="s">
        <v>40</v>
      </c>
      <c r="C29" s="71">
        <f>'9月'!C36</f>
        <v>1287.5</v>
      </c>
      <c r="D29" s="49">
        <f>'9月'!D36</f>
        <v>1212.5</v>
      </c>
      <c r="E29" s="121">
        <f>'9月'!E36</f>
        <v>10425</v>
      </c>
      <c r="F29" s="73">
        <f>'9月'!F36</f>
        <v>9825</v>
      </c>
      <c r="G29" s="29">
        <f>'9月'!G36</f>
        <v>1.9038</v>
      </c>
      <c r="H29" s="35">
        <f>'9月'!H36</f>
        <v>1.903</v>
      </c>
      <c r="I29" s="122">
        <f>'9月'!I36</f>
        <v>3.854</v>
      </c>
      <c r="J29" s="123">
        <f>'9月'!J36</f>
        <v>3.814</v>
      </c>
      <c r="K29" s="89">
        <f>'9月'!K36</f>
        <v>557.74</v>
      </c>
    </row>
    <row r="30" spans="1:11" s="59" customFormat="1" ht="16.5" customHeight="1">
      <c r="A30" s="134"/>
      <c r="B30" s="119" t="s">
        <v>41</v>
      </c>
      <c r="C30" s="19">
        <f>'9月'!C37</f>
        <v>1221.5</v>
      </c>
      <c r="D30" s="50">
        <f>'9月'!D37</f>
        <v>1150.5</v>
      </c>
      <c r="E30" s="75">
        <f>'9月'!E37</f>
        <v>9900</v>
      </c>
      <c r="F30" s="74">
        <f>'9月'!F37</f>
        <v>9300</v>
      </c>
      <c r="G30" s="28">
        <f>'9月'!G37</f>
        <v>1.7781</v>
      </c>
      <c r="H30" s="20">
        <f>'9月'!H37</f>
        <v>1.7773</v>
      </c>
      <c r="I30" s="11">
        <f>'9月'!I37</f>
        <v>3.828</v>
      </c>
      <c r="J30" s="16">
        <f>'9月'!J37</f>
        <v>3.788</v>
      </c>
      <c r="K30" s="47">
        <f>'9月'!K37</f>
        <v>539.71</v>
      </c>
    </row>
    <row r="31" spans="1:11" s="59" customFormat="1" ht="16.5" customHeight="1" thickBot="1">
      <c r="A31" s="117"/>
      <c r="B31" s="120" t="s">
        <v>42</v>
      </c>
      <c r="C31" s="124">
        <f>'9月'!C38</f>
        <v>1252.2136363636362</v>
      </c>
      <c r="D31" s="125">
        <f>'9月'!D38</f>
        <v>1179.3590909090908</v>
      </c>
      <c r="E31" s="126">
        <f>'9月'!E38</f>
        <v>10165.263157894737</v>
      </c>
      <c r="F31" s="127">
        <f>'9月'!F38</f>
        <v>9565.263157894737</v>
      </c>
      <c r="G31" s="128">
        <f>'9月'!G38</f>
        <v>1.819795238095238</v>
      </c>
      <c r="H31" s="129">
        <f>'9月'!H38</f>
        <v>1.8189952380952379</v>
      </c>
      <c r="I31" s="130">
        <f>'9月'!I38</f>
        <v>3.842227272727273</v>
      </c>
      <c r="J31" s="131">
        <f>'9月'!J38</f>
        <v>3.802227272727272</v>
      </c>
      <c r="K31" s="132">
        <f>'9月'!K38</f>
        <v>549.0709523809523</v>
      </c>
    </row>
    <row r="32" spans="1:11" s="59" customFormat="1" ht="16.5" customHeight="1">
      <c r="A32" s="133" t="s">
        <v>98</v>
      </c>
      <c r="B32" s="118" t="s">
        <v>40</v>
      </c>
      <c r="C32" s="71">
        <f>'10月'!C36</f>
        <v>1238</v>
      </c>
      <c r="D32" s="49">
        <f>'10月'!D36</f>
        <v>1166</v>
      </c>
      <c r="E32" s="121">
        <f>'10月'!E36</f>
        <v>9950</v>
      </c>
      <c r="F32" s="73">
        <f>'10月'!F36</f>
        <v>9350</v>
      </c>
      <c r="G32" s="29">
        <f>'10月'!G36</f>
        <v>1.7844</v>
      </c>
      <c r="H32" s="35">
        <f>'10月'!H36</f>
        <v>1.7836</v>
      </c>
      <c r="I32" s="122">
        <f>'10月'!I36</f>
        <v>3.844</v>
      </c>
      <c r="J32" s="123">
        <f>'10月'!J36</f>
        <v>3.804</v>
      </c>
      <c r="K32" s="89">
        <f>'10月'!K36</f>
        <v>557.41</v>
      </c>
    </row>
    <row r="33" spans="1:11" s="59" customFormat="1" ht="16.5" customHeight="1">
      <c r="A33" s="134"/>
      <c r="B33" s="119" t="s">
        <v>41</v>
      </c>
      <c r="C33" s="19">
        <f>'10月'!C37</f>
        <v>1189.6</v>
      </c>
      <c r="D33" s="50">
        <f>'10月'!D37</f>
        <v>1120.4</v>
      </c>
      <c r="E33" s="75">
        <f>'10月'!E37</f>
        <v>9600</v>
      </c>
      <c r="F33" s="74">
        <f>'10月'!F37</f>
        <v>9000</v>
      </c>
      <c r="G33" s="28">
        <f>'10月'!G37</f>
        <v>1.7037</v>
      </c>
      <c r="H33" s="20">
        <f>'10月'!H37</f>
        <v>1.7029</v>
      </c>
      <c r="I33" s="11">
        <f>'10月'!I37</f>
        <v>3.819</v>
      </c>
      <c r="J33" s="16">
        <f>'10月'!J37</f>
        <v>3.779</v>
      </c>
      <c r="K33" s="47">
        <f>'10月'!K37</f>
        <v>531.15</v>
      </c>
    </row>
    <row r="34" spans="1:11" s="59" customFormat="1" ht="16.5" customHeight="1" thickBot="1">
      <c r="A34" s="117"/>
      <c r="B34" s="120" t="s">
        <v>42</v>
      </c>
      <c r="C34" s="124">
        <f>'10月'!C38</f>
        <v>1208.2238095238097</v>
      </c>
      <c r="D34" s="125">
        <f>'10月'!D38</f>
        <v>1137.9476190476187</v>
      </c>
      <c r="E34" s="126">
        <f>'10月'!E38</f>
        <v>9750.90909090909</v>
      </c>
      <c r="F34" s="127">
        <f>'10月'!F38</f>
        <v>9150.90909090909</v>
      </c>
      <c r="G34" s="128">
        <f>'10月'!G38</f>
        <v>1.738419047619048</v>
      </c>
      <c r="H34" s="129">
        <f>'10月'!H38</f>
        <v>1.7376190476190474</v>
      </c>
      <c r="I34" s="130">
        <f>'10月'!I38</f>
        <v>3.826190476190475</v>
      </c>
      <c r="J34" s="131">
        <f>'10月'!J38</f>
        <v>3.786190476190476</v>
      </c>
      <c r="K34" s="132">
        <f>'10月'!K38</f>
        <v>545.8328571428572</v>
      </c>
    </row>
    <row r="35" spans="1:11" s="59" customFormat="1" ht="16.5" customHeight="1">
      <c r="A35" s="133" t="s">
        <v>99</v>
      </c>
      <c r="B35" s="118" t="s">
        <v>40</v>
      </c>
      <c r="C35" s="71">
        <f>'11月'!C36</f>
        <v>1227.7</v>
      </c>
      <c r="D35" s="49">
        <f>'11月'!D36</f>
        <v>1156.3</v>
      </c>
      <c r="E35" s="121">
        <f>'11月'!E36</f>
        <v>9870</v>
      </c>
      <c r="F35" s="73">
        <f>'11月'!F36</f>
        <v>9270</v>
      </c>
      <c r="G35" s="29">
        <f>'11月'!G36</f>
        <v>1.7588</v>
      </c>
      <c r="H35" s="35">
        <f>'11月'!H36</f>
        <v>1.758</v>
      </c>
      <c r="I35" s="122">
        <f>'11月'!I36</f>
        <v>3.819</v>
      </c>
      <c r="J35" s="123">
        <f>'11月'!J36</f>
        <v>3.779</v>
      </c>
      <c r="K35" s="89">
        <f>'11月'!K36</f>
        <v>531.83</v>
      </c>
    </row>
    <row r="36" spans="1:11" s="59" customFormat="1" ht="16.5" customHeight="1">
      <c r="A36" s="134"/>
      <c r="B36" s="119" t="s">
        <v>41</v>
      </c>
      <c r="C36" s="19">
        <f>'11月'!C37</f>
        <v>1183.9</v>
      </c>
      <c r="D36" s="50">
        <f>'11月'!D37</f>
        <v>1115.1</v>
      </c>
      <c r="E36" s="75">
        <f>'11月'!E37</f>
        <v>9650</v>
      </c>
      <c r="F36" s="74">
        <f>'11月'!F37</f>
        <v>9050</v>
      </c>
      <c r="G36" s="28">
        <f>'11月'!G37</f>
        <v>1.7024</v>
      </c>
      <c r="H36" s="20">
        <f>'11月'!H37</f>
        <v>1.7016</v>
      </c>
      <c r="I36" s="11">
        <f>'11月'!I37</f>
        <v>3.799</v>
      </c>
      <c r="J36" s="16">
        <f>'11月'!J37</f>
        <v>3.759</v>
      </c>
      <c r="K36" s="47">
        <f>'11月'!K37</f>
        <v>491.09</v>
      </c>
    </row>
    <row r="37" spans="1:11" s="59" customFormat="1" ht="16.5" customHeight="1" thickBot="1">
      <c r="A37" s="117"/>
      <c r="B37" s="120" t="s">
        <v>42</v>
      </c>
      <c r="C37" s="124">
        <f>'11月'!C38</f>
        <v>1196.642857142857</v>
      </c>
      <c r="D37" s="125">
        <f>'11月'!D38</f>
        <v>1127.0238095238096</v>
      </c>
      <c r="E37" s="126">
        <f>'11月'!E38</f>
        <v>9739</v>
      </c>
      <c r="F37" s="127">
        <f>'11月'!F38</f>
        <v>9139</v>
      </c>
      <c r="G37" s="128">
        <f>'11月'!G38</f>
        <v>1.7261600000000001</v>
      </c>
      <c r="H37" s="129">
        <f>'11月'!H38</f>
        <v>1.7253599999999996</v>
      </c>
      <c r="I37" s="130">
        <f>'11月'!I38</f>
        <v>3.8110952380952376</v>
      </c>
      <c r="J37" s="131">
        <f>'11月'!J38</f>
        <v>3.7710952380952385</v>
      </c>
      <c r="K37" s="132">
        <f>'11月'!K38</f>
        <v>507.7814285714286</v>
      </c>
    </row>
    <row r="38" spans="1:11" s="59" customFormat="1" ht="16.5" customHeight="1">
      <c r="A38" s="133" t="s">
        <v>100</v>
      </c>
      <c r="B38" s="118" t="s">
        <v>40</v>
      </c>
      <c r="C38" s="71">
        <f>'12月'!C36</f>
        <v>1218.4</v>
      </c>
      <c r="D38" s="49">
        <f>'12月'!D36</f>
        <v>1147.6</v>
      </c>
      <c r="E38" s="121">
        <f>'12月'!E36</f>
        <v>9780</v>
      </c>
      <c r="F38" s="73">
        <f>'12月'!F36</f>
        <v>9180</v>
      </c>
      <c r="G38" s="29">
        <f>'12月'!G36</f>
        <v>1.7879</v>
      </c>
      <c r="H38" s="35">
        <f>'12月'!H36</f>
        <v>1.7871</v>
      </c>
      <c r="I38" s="122">
        <f>'12月'!I36</f>
        <v>3.827</v>
      </c>
      <c r="J38" s="123">
        <f>'12月'!J36</f>
        <v>3.787</v>
      </c>
      <c r="K38" s="89">
        <f>'12月'!K36</f>
        <v>508.75</v>
      </c>
    </row>
    <row r="39" spans="1:11" s="59" customFormat="1" ht="16.5" customHeight="1">
      <c r="A39" s="134"/>
      <c r="B39" s="119" t="s">
        <v>41</v>
      </c>
      <c r="C39" s="19">
        <f>'12月'!C37</f>
        <v>1186.5</v>
      </c>
      <c r="D39" s="50">
        <f>'12月'!D37</f>
        <v>1117.5</v>
      </c>
      <c r="E39" s="75">
        <f>'12月'!E37</f>
        <v>9700</v>
      </c>
      <c r="F39" s="74">
        <f>'12月'!F37</f>
        <v>9100</v>
      </c>
      <c r="G39" s="28">
        <f>'12月'!G37</f>
        <v>1.7096</v>
      </c>
      <c r="H39" s="20">
        <f>'12月'!H37</f>
        <v>1.7088</v>
      </c>
      <c r="I39" s="11">
        <f>'12月'!I37</f>
        <v>3.792</v>
      </c>
      <c r="J39" s="16">
        <f>'12月'!J37</f>
        <v>3.752</v>
      </c>
      <c r="K39" s="47">
        <f>'12月'!K37</f>
        <v>494.82</v>
      </c>
    </row>
    <row r="40" spans="1:11" s="59" customFormat="1" ht="16.5" customHeight="1" thickBot="1">
      <c r="A40" s="117"/>
      <c r="B40" s="120" t="s">
        <v>42</v>
      </c>
      <c r="C40" s="124">
        <f>'12月'!C38</f>
        <v>1199.881818181818</v>
      </c>
      <c r="D40" s="125">
        <f>'12月'!D38</f>
        <v>1130.0727272727274</v>
      </c>
      <c r="E40" s="126">
        <f>'12月'!E38</f>
        <v>9729.52380952381</v>
      </c>
      <c r="F40" s="127">
        <f>'12月'!F38</f>
        <v>9129.52380952381</v>
      </c>
      <c r="G40" s="128">
        <f>'12月'!G38</f>
        <v>1.7503136363636365</v>
      </c>
      <c r="H40" s="129">
        <f>'12月'!H38</f>
        <v>1.7495136363636368</v>
      </c>
      <c r="I40" s="130">
        <f>'12月'!I38</f>
        <v>3.8062857142857145</v>
      </c>
      <c r="J40" s="131">
        <f>'12月'!J38</f>
        <v>3.766285714285716</v>
      </c>
      <c r="K40" s="132">
        <f>'12月'!K38</f>
        <v>501.4500000000001</v>
      </c>
    </row>
    <row r="41" spans="1:11" s="59" customFormat="1" ht="16.5" customHeight="1">
      <c r="A41" s="133" t="s">
        <v>44</v>
      </c>
      <c r="B41" s="118" t="s">
        <v>40</v>
      </c>
      <c r="C41" s="71">
        <f>MAX(C5:C40)</f>
        <v>1632.5</v>
      </c>
      <c r="D41" s="49">
        <f aca="true" t="shared" si="0" ref="D41:K41">MAX(D5:D40)</f>
        <v>1537.5</v>
      </c>
      <c r="E41" s="121">
        <f t="shared" si="0"/>
        <v>12350</v>
      </c>
      <c r="F41" s="73">
        <f t="shared" si="0"/>
        <v>11800</v>
      </c>
      <c r="G41" s="29">
        <f t="shared" si="0"/>
        <v>2.4218</v>
      </c>
      <c r="H41" s="35">
        <f t="shared" si="0"/>
        <v>2.4210000000000003</v>
      </c>
      <c r="I41" s="122">
        <f t="shared" si="0"/>
        <v>3.854</v>
      </c>
      <c r="J41" s="123">
        <f t="shared" si="0"/>
        <v>3.814</v>
      </c>
      <c r="K41" s="89">
        <f t="shared" si="0"/>
        <v>643.87</v>
      </c>
    </row>
    <row r="42" spans="1:11" s="59" customFormat="1" ht="16.5" customHeight="1">
      <c r="A42" s="134"/>
      <c r="B42" s="119" t="s">
        <v>41</v>
      </c>
      <c r="C42" s="19">
        <f aca="true" t="shared" si="1" ref="C42:K42">MIN(C5:C40)</f>
        <v>1183.9</v>
      </c>
      <c r="D42" s="50">
        <f t="shared" si="1"/>
        <v>1115.1</v>
      </c>
      <c r="E42" s="75">
        <f t="shared" si="1"/>
        <v>9600</v>
      </c>
      <c r="F42" s="74">
        <f t="shared" si="1"/>
        <v>9000</v>
      </c>
      <c r="G42" s="28">
        <f t="shared" si="1"/>
        <v>1.7024</v>
      </c>
      <c r="H42" s="20">
        <f t="shared" si="1"/>
        <v>1.7016</v>
      </c>
      <c r="I42" s="11">
        <f t="shared" si="1"/>
        <v>3.392</v>
      </c>
      <c r="J42" s="16">
        <f t="shared" si="1"/>
        <v>3.352</v>
      </c>
      <c r="K42" s="47">
        <f t="shared" si="1"/>
        <v>491.09</v>
      </c>
    </row>
    <row r="43" spans="1:11" s="59" customFormat="1" ht="16.5" customHeight="1" thickBot="1">
      <c r="A43" s="117"/>
      <c r="B43" s="120" t="s">
        <v>42</v>
      </c>
      <c r="C43" s="124">
        <f>AVERAGE(C7,C10,C13,C16,C19,C22,C25,C28,C31,C34,C37,C40)</f>
        <v>1312.0599072987145</v>
      </c>
      <c r="D43" s="125">
        <f aca="true" t="shared" si="2" ref="D43:K43">AVERAGE(D7,D10,D13,D16,D19,D22,D25,D28,D31,D34,D37,D40)</f>
        <v>1235.711856432088</v>
      </c>
      <c r="E43" s="126">
        <f t="shared" si="2"/>
        <v>10669.351508506114</v>
      </c>
      <c r="F43" s="127">
        <f t="shared" si="2"/>
        <v>10061.058944710261</v>
      </c>
      <c r="G43" s="128">
        <f t="shared" si="2"/>
        <v>1.997570777600017</v>
      </c>
      <c r="H43" s="129">
        <f t="shared" si="2"/>
        <v>1.9967738331555722</v>
      </c>
      <c r="I43" s="130">
        <f t="shared" si="2"/>
        <v>3.7283154619503303</v>
      </c>
      <c r="J43" s="131">
        <f t="shared" si="2"/>
        <v>3.68831546195033</v>
      </c>
      <c r="K43" s="132">
        <f t="shared" si="2"/>
        <v>559.6250475051264</v>
      </c>
    </row>
    <row r="44" spans="1:11" s="59" customFormat="1" ht="19.5" customHeight="1">
      <c r="A44" s="10"/>
      <c r="B44" s="10"/>
      <c r="C44" s="38" t="s">
        <v>30</v>
      </c>
      <c r="D44" s="10"/>
      <c r="E44" s="23"/>
      <c r="F44" s="23"/>
      <c r="G44" s="60"/>
      <c r="H44" s="25"/>
      <c r="I44" s="10"/>
      <c r="J44" s="10"/>
      <c r="K44" s="10"/>
    </row>
  </sheetData>
  <mergeCells count="10">
    <mergeCell ref="E3:F3"/>
    <mergeCell ref="I3:J3"/>
    <mergeCell ref="G3:H3"/>
    <mergeCell ref="E2:F2"/>
    <mergeCell ref="G2:H2"/>
    <mergeCell ref="I2:J2"/>
    <mergeCell ref="C2:D2"/>
    <mergeCell ref="A1:B1"/>
    <mergeCell ref="A2:B3"/>
    <mergeCell ref="C3:D3"/>
  </mergeCells>
  <printOptions/>
  <pageMargins left="0.1968503937007874" right="0.1968503937007874" top="0.3937007874015748" bottom="0.196850393700787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20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30">
        <v>1</v>
      </c>
      <c r="B5" s="33" t="s">
        <v>17</v>
      </c>
      <c r="C5" s="70"/>
      <c r="D5" s="190"/>
      <c r="E5" s="191"/>
      <c r="F5" s="69"/>
      <c r="G5" s="165"/>
      <c r="H5" s="166"/>
      <c r="I5" s="51"/>
      <c r="J5" s="210"/>
      <c r="K5" s="85"/>
    </row>
    <row r="6" spans="1:11" s="10" customFormat="1" ht="19.5" customHeight="1">
      <c r="A6" s="9">
        <v>2</v>
      </c>
      <c r="B6" s="12" t="s">
        <v>8</v>
      </c>
      <c r="C6" s="63">
        <v>1431.7</v>
      </c>
      <c r="D6" s="160">
        <v>1348.3</v>
      </c>
      <c r="E6" s="158">
        <v>11700</v>
      </c>
      <c r="F6" s="159">
        <v>11100</v>
      </c>
      <c r="G6" s="18">
        <v>2.3475</v>
      </c>
      <c r="H6" s="139">
        <v>2.3467</v>
      </c>
      <c r="I6" s="41">
        <v>3.491</v>
      </c>
      <c r="J6" s="22">
        <v>3.451</v>
      </c>
      <c r="K6" s="46">
        <v>617.1</v>
      </c>
    </row>
    <row r="7" spans="1:11" s="10" customFormat="1" ht="19.5" customHeight="1">
      <c r="A7" s="9">
        <v>3</v>
      </c>
      <c r="B7" s="12" t="s">
        <v>9</v>
      </c>
      <c r="C7" s="63">
        <v>1431.7</v>
      </c>
      <c r="D7" s="160">
        <v>1348.3</v>
      </c>
      <c r="E7" s="158">
        <v>12100</v>
      </c>
      <c r="F7" s="159">
        <v>11100</v>
      </c>
      <c r="G7" s="140">
        <v>2.3144</v>
      </c>
      <c r="H7" s="42">
        <v>2.3136</v>
      </c>
      <c r="I7" s="11">
        <v>3.5</v>
      </c>
      <c r="J7" s="207">
        <v>3.46</v>
      </c>
      <c r="K7" s="47">
        <v>621.78</v>
      </c>
    </row>
    <row r="8" spans="1:11" s="10" customFormat="1" ht="19.5" customHeight="1">
      <c r="A8" s="9">
        <v>4</v>
      </c>
      <c r="B8" s="12" t="s">
        <v>10</v>
      </c>
      <c r="C8" s="63">
        <v>1413.1</v>
      </c>
      <c r="D8" s="160">
        <v>1330.9</v>
      </c>
      <c r="E8" s="158">
        <v>11900</v>
      </c>
      <c r="F8" s="159">
        <v>11100</v>
      </c>
      <c r="G8" s="18">
        <v>2.2994</v>
      </c>
      <c r="H8" s="42">
        <v>2.2986</v>
      </c>
      <c r="I8" s="11">
        <v>3.487</v>
      </c>
      <c r="J8" s="207">
        <v>3.447</v>
      </c>
      <c r="K8" s="47">
        <v>623.87</v>
      </c>
    </row>
    <row r="9" spans="1:11" s="10" customFormat="1" ht="19.5" customHeight="1">
      <c r="A9" s="9">
        <v>5</v>
      </c>
      <c r="B9" s="12" t="s">
        <v>5</v>
      </c>
      <c r="C9" s="63">
        <v>1419.3</v>
      </c>
      <c r="D9" s="64">
        <v>1336.7</v>
      </c>
      <c r="E9" s="158">
        <v>12000</v>
      </c>
      <c r="F9" s="159">
        <v>11200</v>
      </c>
      <c r="G9" s="18">
        <v>2.3065</v>
      </c>
      <c r="H9" s="167">
        <v>2.3057</v>
      </c>
      <c r="I9" s="11">
        <v>3.486</v>
      </c>
      <c r="J9" s="207">
        <v>3.446</v>
      </c>
      <c r="K9" s="47">
        <v>617.2</v>
      </c>
    </row>
    <row r="10" spans="1:11" s="10" customFormat="1" ht="19.5" customHeight="1">
      <c r="A10" s="9">
        <v>6</v>
      </c>
      <c r="B10" s="12" t="s">
        <v>6</v>
      </c>
      <c r="C10" s="63">
        <v>1412.1</v>
      </c>
      <c r="D10" s="64">
        <v>1329.9</v>
      </c>
      <c r="E10" s="158">
        <v>12100</v>
      </c>
      <c r="F10" s="159">
        <v>11300</v>
      </c>
      <c r="G10" s="18">
        <v>2.2658</v>
      </c>
      <c r="H10" s="42">
        <v>2.265</v>
      </c>
      <c r="I10" s="11">
        <v>3.486</v>
      </c>
      <c r="J10" s="207">
        <v>3.446</v>
      </c>
      <c r="K10" s="47">
        <v>620.28</v>
      </c>
    </row>
    <row r="11" spans="1:11" s="10" customFormat="1" ht="19.5" customHeight="1">
      <c r="A11" s="30">
        <v>7</v>
      </c>
      <c r="B11" s="33" t="s">
        <v>7</v>
      </c>
      <c r="C11" s="70"/>
      <c r="D11" s="192"/>
      <c r="E11" s="187"/>
      <c r="F11" s="188"/>
      <c r="G11" s="37"/>
      <c r="H11" s="52"/>
      <c r="I11" s="32"/>
      <c r="J11" s="185"/>
      <c r="K11" s="54"/>
    </row>
    <row r="12" spans="1:11" s="10" customFormat="1" ht="19.5" customHeight="1">
      <c r="A12" s="30">
        <v>8</v>
      </c>
      <c r="B12" s="33" t="s">
        <v>1</v>
      </c>
      <c r="C12" s="70"/>
      <c r="D12" s="69"/>
      <c r="E12" s="187"/>
      <c r="F12" s="188"/>
      <c r="G12" s="37"/>
      <c r="H12" s="52"/>
      <c r="I12" s="32"/>
      <c r="J12" s="185"/>
      <c r="K12" s="54"/>
    </row>
    <row r="13" spans="1:11" s="10" customFormat="1" ht="19.5" customHeight="1">
      <c r="A13" s="9">
        <v>9</v>
      </c>
      <c r="B13" s="12" t="s">
        <v>8</v>
      </c>
      <c r="C13" s="63">
        <v>1411.1</v>
      </c>
      <c r="D13" s="64">
        <v>1328.9</v>
      </c>
      <c r="E13" s="158">
        <v>11900</v>
      </c>
      <c r="F13" s="159">
        <v>11300</v>
      </c>
      <c r="G13" s="18">
        <v>2.2446</v>
      </c>
      <c r="H13" s="42">
        <v>2.2438</v>
      </c>
      <c r="I13" s="11">
        <v>3.487</v>
      </c>
      <c r="J13" s="207">
        <v>3.447</v>
      </c>
      <c r="K13" s="47">
        <v>615.82</v>
      </c>
    </row>
    <row r="14" spans="1:11" s="10" customFormat="1" ht="19.5" customHeight="1">
      <c r="A14" s="9">
        <v>10</v>
      </c>
      <c r="B14" s="12" t="s">
        <v>9</v>
      </c>
      <c r="C14" s="63">
        <v>1421.4</v>
      </c>
      <c r="D14" s="160">
        <v>1338.6</v>
      </c>
      <c r="E14" s="158">
        <v>11950</v>
      </c>
      <c r="F14" s="159">
        <v>11350</v>
      </c>
      <c r="G14" s="91">
        <v>2.2528</v>
      </c>
      <c r="H14" s="142">
        <v>2.252</v>
      </c>
      <c r="I14" s="11">
        <v>3.484</v>
      </c>
      <c r="J14" s="207">
        <v>3.444</v>
      </c>
      <c r="K14" s="47">
        <v>610.13</v>
      </c>
    </row>
    <row r="15" spans="1:11" s="10" customFormat="1" ht="19.5" customHeight="1">
      <c r="A15" s="9">
        <v>11</v>
      </c>
      <c r="B15" s="12" t="s">
        <v>10</v>
      </c>
      <c r="C15" s="63">
        <v>1447.1</v>
      </c>
      <c r="D15" s="160">
        <v>1362.9</v>
      </c>
      <c r="E15" s="158">
        <v>12250</v>
      </c>
      <c r="F15" s="159">
        <v>11450</v>
      </c>
      <c r="G15" s="18">
        <v>2.287</v>
      </c>
      <c r="H15" s="22">
        <v>2.2862</v>
      </c>
      <c r="I15" s="11">
        <v>3.49</v>
      </c>
      <c r="J15" s="207">
        <v>3.45</v>
      </c>
      <c r="K15" s="47">
        <v>605.7</v>
      </c>
    </row>
    <row r="16" spans="1:11" s="10" customFormat="1" ht="19.5" customHeight="1">
      <c r="A16" s="9">
        <v>12</v>
      </c>
      <c r="B16" s="12" t="s">
        <v>5</v>
      </c>
      <c r="C16" s="63">
        <v>1431.7</v>
      </c>
      <c r="D16" s="64">
        <v>1348.3</v>
      </c>
      <c r="E16" s="158">
        <v>12050</v>
      </c>
      <c r="F16" s="159">
        <v>11450</v>
      </c>
      <c r="G16" s="18">
        <v>2.2909</v>
      </c>
      <c r="H16" s="22">
        <v>2.2901</v>
      </c>
      <c r="I16" s="11">
        <v>3.491</v>
      </c>
      <c r="J16" s="207">
        <v>3.451</v>
      </c>
      <c r="K16" s="47">
        <v>602.12</v>
      </c>
    </row>
    <row r="17" spans="1:11" s="10" customFormat="1" ht="19.5" customHeight="1">
      <c r="A17" s="9">
        <v>13</v>
      </c>
      <c r="B17" s="12" t="s">
        <v>6</v>
      </c>
      <c r="C17" s="63">
        <v>1442</v>
      </c>
      <c r="D17" s="64">
        <v>1358</v>
      </c>
      <c r="E17" s="158">
        <v>12200</v>
      </c>
      <c r="F17" s="159">
        <v>11600</v>
      </c>
      <c r="G17" s="18">
        <v>2.268</v>
      </c>
      <c r="H17" s="22">
        <v>2.2672</v>
      </c>
      <c r="I17" s="11">
        <v>3.496</v>
      </c>
      <c r="J17" s="207">
        <v>3.456</v>
      </c>
      <c r="K17" s="47">
        <v>593.02</v>
      </c>
    </row>
    <row r="18" spans="1:11" s="10" customFormat="1" ht="19.5" customHeight="1">
      <c r="A18" s="30">
        <v>14</v>
      </c>
      <c r="B18" s="33" t="s">
        <v>7</v>
      </c>
      <c r="C18" s="70"/>
      <c r="D18" s="192"/>
      <c r="E18" s="187"/>
      <c r="F18" s="188"/>
      <c r="G18" s="37"/>
      <c r="H18" s="55"/>
      <c r="I18" s="32"/>
      <c r="J18" s="185"/>
      <c r="K18" s="54"/>
    </row>
    <row r="19" spans="1:11" s="10" customFormat="1" ht="19.5" customHeight="1">
      <c r="A19" s="30">
        <v>15</v>
      </c>
      <c r="B19" s="33" t="s">
        <v>1</v>
      </c>
      <c r="C19" s="70"/>
      <c r="D19" s="192"/>
      <c r="E19" s="187"/>
      <c r="F19" s="188"/>
      <c r="G19" s="37"/>
      <c r="H19" s="55"/>
      <c r="I19" s="32"/>
      <c r="J19" s="185"/>
      <c r="K19" s="54"/>
    </row>
    <row r="20" spans="1:11" s="10" customFormat="1" ht="19.5" customHeight="1">
      <c r="A20" s="9">
        <v>16</v>
      </c>
      <c r="B20" s="12" t="s">
        <v>8</v>
      </c>
      <c r="C20" s="63">
        <v>1444</v>
      </c>
      <c r="D20" s="160">
        <v>1360</v>
      </c>
      <c r="E20" s="158">
        <v>12200</v>
      </c>
      <c r="F20" s="159">
        <v>11600</v>
      </c>
      <c r="G20" s="18">
        <v>2.2719</v>
      </c>
      <c r="H20" s="22">
        <v>2.2711</v>
      </c>
      <c r="I20" s="11">
        <v>3.497</v>
      </c>
      <c r="J20" s="207">
        <v>3.457</v>
      </c>
      <c r="K20" s="47">
        <v>583.32</v>
      </c>
    </row>
    <row r="21" spans="1:11" s="10" customFormat="1" ht="19.5" customHeight="1">
      <c r="A21" s="9">
        <v>17</v>
      </c>
      <c r="B21" s="12" t="s">
        <v>9</v>
      </c>
      <c r="C21" s="63">
        <v>1473.9</v>
      </c>
      <c r="D21" s="160">
        <v>1388.1</v>
      </c>
      <c r="E21" s="158">
        <v>12200</v>
      </c>
      <c r="F21" s="159">
        <v>11600</v>
      </c>
      <c r="G21" s="18">
        <v>2.3131</v>
      </c>
      <c r="H21" s="22">
        <v>2.3123</v>
      </c>
      <c r="I21" s="11">
        <v>3.504</v>
      </c>
      <c r="J21" s="207">
        <v>3.464</v>
      </c>
      <c r="K21" s="47">
        <v>584.35</v>
      </c>
    </row>
    <row r="22" spans="1:11" s="10" customFormat="1" ht="19.5" customHeight="1">
      <c r="A22" s="9">
        <v>18</v>
      </c>
      <c r="B22" s="12" t="s">
        <v>10</v>
      </c>
      <c r="C22" s="63">
        <v>1512</v>
      </c>
      <c r="D22" s="160">
        <v>1424</v>
      </c>
      <c r="E22" s="158">
        <v>12200</v>
      </c>
      <c r="F22" s="159">
        <v>11600</v>
      </c>
      <c r="G22" s="18">
        <v>2.3396</v>
      </c>
      <c r="H22" s="22">
        <v>2.3388</v>
      </c>
      <c r="I22" s="11">
        <v>3.51</v>
      </c>
      <c r="J22" s="207">
        <v>3.47</v>
      </c>
      <c r="K22" s="47">
        <v>592.37</v>
      </c>
    </row>
    <row r="23" spans="1:11" s="10" customFormat="1" ht="19.5" customHeight="1">
      <c r="A23" s="9">
        <v>19</v>
      </c>
      <c r="B23" s="12" t="s">
        <v>5</v>
      </c>
      <c r="C23" s="63">
        <v>1512</v>
      </c>
      <c r="D23" s="160">
        <v>1424</v>
      </c>
      <c r="E23" s="158">
        <v>12300</v>
      </c>
      <c r="F23" s="159">
        <v>11700</v>
      </c>
      <c r="G23" s="18">
        <v>2.3249</v>
      </c>
      <c r="H23" s="22">
        <v>2.3241</v>
      </c>
      <c r="I23" s="11">
        <v>3.534</v>
      </c>
      <c r="J23" s="207">
        <v>3.494</v>
      </c>
      <c r="K23" s="47">
        <v>592.45</v>
      </c>
    </row>
    <row r="24" spans="1:11" s="10" customFormat="1" ht="19.5" customHeight="1">
      <c r="A24" s="9">
        <v>20</v>
      </c>
      <c r="B24" s="12" t="s">
        <v>6</v>
      </c>
      <c r="C24" s="63">
        <v>1516.1</v>
      </c>
      <c r="D24" s="64">
        <v>1427.9</v>
      </c>
      <c r="E24" s="158">
        <v>12200</v>
      </c>
      <c r="F24" s="159">
        <v>11600</v>
      </c>
      <c r="G24" s="18">
        <v>2.3916</v>
      </c>
      <c r="H24" s="22">
        <v>2.3908</v>
      </c>
      <c r="I24" s="11">
        <v>3.538</v>
      </c>
      <c r="J24" s="207">
        <v>3.498</v>
      </c>
      <c r="K24" s="47">
        <v>604.17</v>
      </c>
    </row>
    <row r="25" spans="1:11" s="10" customFormat="1" ht="19.5" customHeight="1">
      <c r="A25" s="30">
        <v>21</v>
      </c>
      <c r="B25" s="33" t="s">
        <v>7</v>
      </c>
      <c r="C25" s="70"/>
      <c r="D25" s="69"/>
      <c r="E25" s="187"/>
      <c r="F25" s="188"/>
      <c r="G25" s="37"/>
      <c r="H25" s="55"/>
      <c r="I25" s="32"/>
      <c r="J25" s="185"/>
      <c r="K25" s="54"/>
    </row>
    <row r="26" spans="1:11" s="10" customFormat="1" ht="19.5" customHeight="1">
      <c r="A26" s="30">
        <v>22</v>
      </c>
      <c r="B26" s="33" t="s">
        <v>1</v>
      </c>
      <c r="C26" s="70"/>
      <c r="D26" s="192"/>
      <c r="E26" s="187"/>
      <c r="F26" s="188"/>
      <c r="G26" s="37"/>
      <c r="H26" s="55"/>
      <c r="I26" s="32"/>
      <c r="J26" s="185"/>
      <c r="K26" s="54"/>
    </row>
    <row r="27" spans="1:11" s="10" customFormat="1" ht="19.5" customHeight="1">
      <c r="A27" s="9">
        <v>23</v>
      </c>
      <c r="B27" s="12" t="s">
        <v>8</v>
      </c>
      <c r="C27" s="63">
        <v>1545</v>
      </c>
      <c r="D27" s="160">
        <v>1455</v>
      </c>
      <c r="E27" s="158">
        <v>12250</v>
      </c>
      <c r="F27" s="159">
        <v>11650</v>
      </c>
      <c r="G27" s="238" t="s">
        <v>59</v>
      </c>
      <c r="H27" s="219"/>
      <c r="I27" s="11">
        <v>3.548</v>
      </c>
      <c r="J27" s="207">
        <v>3.508</v>
      </c>
      <c r="K27" s="47">
        <v>619.44</v>
      </c>
    </row>
    <row r="28" spans="1:11" s="10" customFormat="1" ht="19.5" customHeight="1">
      <c r="A28" s="9">
        <v>24</v>
      </c>
      <c r="B28" s="12" t="s">
        <v>9</v>
      </c>
      <c r="C28" s="63">
        <v>1545</v>
      </c>
      <c r="D28" s="160">
        <v>1455</v>
      </c>
      <c r="E28" s="158">
        <v>12175</v>
      </c>
      <c r="F28" s="159">
        <v>11575</v>
      </c>
      <c r="G28" s="238" t="s">
        <v>59</v>
      </c>
      <c r="H28" s="219"/>
      <c r="I28" s="11">
        <v>3.554</v>
      </c>
      <c r="J28" s="207">
        <v>3.514</v>
      </c>
      <c r="K28" s="47">
        <v>621.41</v>
      </c>
    </row>
    <row r="29" spans="1:11" s="10" customFormat="1" ht="19.5" customHeight="1">
      <c r="A29" s="9">
        <v>25</v>
      </c>
      <c r="B29" s="12" t="s">
        <v>10</v>
      </c>
      <c r="C29" s="63">
        <v>1540.8</v>
      </c>
      <c r="D29" s="160">
        <v>1451.2</v>
      </c>
      <c r="E29" s="158">
        <v>12100</v>
      </c>
      <c r="F29" s="159">
        <v>11500</v>
      </c>
      <c r="G29" s="18">
        <v>2.3814</v>
      </c>
      <c r="H29" s="22">
        <v>2.3806</v>
      </c>
      <c r="I29" s="11">
        <v>3.555</v>
      </c>
      <c r="J29" s="207">
        <v>3.515</v>
      </c>
      <c r="K29" s="47">
        <v>598.98</v>
      </c>
    </row>
    <row r="30" spans="1:11" s="10" customFormat="1" ht="19.5" customHeight="1">
      <c r="A30" s="9">
        <v>26</v>
      </c>
      <c r="B30" s="12" t="s">
        <v>5</v>
      </c>
      <c r="C30" s="63">
        <v>1552.2</v>
      </c>
      <c r="D30" s="64">
        <v>1461.8</v>
      </c>
      <c r="E30" s="158">
        <v>12250</v>
      </c>
      <c r="F30" s="159">
        <v>11650</v>
      </c>
      <c r="G30" s="18">
        <v>2.3503</v>
      </c>
      <c r="H30" s="22">
        <v>2.3495</v>
      </c>
      <c r="I30" s="11">
        <v>3.558</v>
      </c>
      <c r="J30" s="207">
        <v>3.518</v>
      </c>
      <c r="K30" s="47">
        <v>600.69</v>
      </c>
    </row>
    <row r="31" spans="1:11" s="10" customFormat="1" ht="19.5" customHeight="1">
      <c r="A31" s="9">
        <v>27</v>
      </c>
      <c r="B31" s="12" t="s">
        <v>6</v>
      </c>
      <c r="C31" s="63">
        <v>1562.5</v>
      </c>
      <c r="D31" s="64">
        <v>1471.5</v>
      </c>
      <c r="E31" s="158">
        <v>12300</v>
      </c>
      <c r="F31" s="159">
        <v>11700</v>
      </c>
      <c r="G31" s="18">
        <v>2.3784</v>
      </c>
      <c r="H31" s="22">
        <v>2.3776</v>
      </c>
      <c r="I31" s="11">
        <v>3.567</v>
      </c>
      <c r="J31" s="207">
        <v>3.527</v>
      </c>
      <c r="K31" s="47">
        <v>595.76</v>
      </c>
    </row>
    <row r="32" spans="1:11" s="10" customFormat="1" ht="19.5" customHeight="1">
      <c r="A32" s="30">
        <v>28</v>
      </c>
      <c r="B32" s="33" t="s">
        <v>7</v>
      </c>
      <c r="C32" s="70"/>
      <c r="D32" s="192"/>
      <c r="E32" s="187"/>
      <c r="F32" s="188"/>
      <c r="G32" s="37"/>
      <c r="H32" s="55"/>
      <c r="I32" s="32"/>
      <c r="J32" s="185"/>
      <c r="K32" s="54"/>
    </row>
    <row r="33" spans="1:11" s="10" customFormat="1" ht="19.5" customHeight="1">
      <c r="A33" s="9"/>
      <c r="B33" s="12"/>
      <c r="C33" s="13"/>
      <c r="D33" s="17"/>
      <c r="E33" s="13"/>
      <c r="F33" s="17"/>
      <c r="G33" s="18"/>
      <c r="H33" s="22"/>
      <c r="I33" s="11"/>
      <c r="J33" s="207"/>
      <c r="K33" s="47"/>
    </row>
    <row r="34" spans="1:11" s="10" customFormat="1" ht="19.5" customHeight="1">
      <c r="A34" s="9"/>
      <c r="B34" s="12"/>
      <c r="C34" s="13"/>
      <c r="D34" s="17"/>
      <c r="E34" s="13"/>
      <c r="F34" s="17"/>
      <c r="G34" s="18"/>
      <c r="H34" s="22"/>
      <c r="I34" s="11"/>
      <c r="J34" s="207"/>
      <c r="K34" s="47"/>
    </row>
    <row r="35" spans="1:11" s="10" customFormat="1" ht="19.5" customHeight="1" thickBot="1">
      <c r="A35" s="14"/>
      <c r="B35" s="12"/>
      <c r="C35" s="39"/>
      <c r="D35" s="40"/>
      <c r="E35" s="39"/>
      <c r="F35" s="40"/>
      <c r="G35" s="91"/>
      <c r="H35" s="92"/>
      <c r="I35" s="98"/>
      <c r="J35" s="209"/>
      <c r="K35" s="84"/>
    </row>
    <row r="36" spans="1:11" ht="19.5" customHeight="1">
      <c r="A36" s="212" t="s">
        <v>11</v>
      </c>
      <c r="B36" s="213"/>
      <c r="C36" s="143">
        <f>IF((MAX(C5:C35))&gt;0,MAX(C5:C35),"")</f>
        <v>1562.5</v>
      </c>
      <c r="D36" s="144">
        <f>IF((MAX(D5:D35))&gt;0,MAX(D5:D35),"")</f>
        <v>1471.5</v>
      </c>
      <c r="E36" s="145">
        <f aca="true" t="shared" si="0" ref="E36:K36">IF((MAX(E5:E35))&gt;0,MAX(E5:E35),"")</f>
        <v>12300</v>
      </c>
      <c r="F36" s="146">
        <f t="shared" si="0"/>
        <v>11700</v>
      </c>
      <c r="G36" s="103">
        <f t="shared" si="0"/>
        <v>2.3916</v>
      </c>
      <c r="H36" s="104">
        <f t="shared" si="0"/>
        <v>2.3908</v>
      </c>
      <c r="I36" s="103">
        <f t="shared" si="0"/>
        <v>3.567</v>
      </c>
      <c r="J36" s="104">
        <f t="shared" si="0"/>
        <v>3.527</v>
      </c>
      <c r="K36" s="86">
        <f t="shared" si="0"/>
        <v>623.87</v>
      </c>
    </row>
    <row r="37" spans="1:11" ht="19.5" customHeight="1">
      <c r="A37" s="214" t="s">
        <v>12</v>
      </c>
      <c r="B37" s="215"/>
      <c r="C37" s="147">
        <f>IF((MIN(C5:C35))&gt;0,MIN(C5:C35),"")</f>
        <v>1411.1</v>
      </c>
      <c r="D37" s="148">
        <f>IF((MIN(D5:D35))&gt;0,MIN(D5:D35),"")</f>
        <v>1328.9</v>
      </c>
      <c r="E37" s="149">
        <f aca="true" t="shared" si="1" ref="E37:K37">IF((MIN(E5:E35))&gt;0,MIN(E5:E35),"")</f>
        <v>11700</v>
      </c>
      <c r="F37" s="150">
        <f t="shared" si="1"/>
        <v>11100</v>
      </c>
      <c r="G37" s="105">
        <f t="shared" si="1"/>
        <v>2.2446</v>
      </c>
      <c r="H37" s="106">
        <f t="shared" si="1"/>
        <v>2.2438</v>
      </c>
      <c r="I37" s="105">
        <f t="shared" si="1"/>
        <v>3.484</v>
      </c>
      <c r="J37" s="106">
        <f t="shared" si="1"/>
        <v>3.444</v>
      </c>
      <c r="K37" s="87">
        <f t="shared" si="1"/>
        <v>583.32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1473.2350000000001</v>
      </c>
      <c r="D38" s="152">
        <f>IF(ISERROR(AVERAGE(D5:D35)),"",AVERAGE(D5:D35))</f>
        <v>1387.4650000000001</v>
      </c>
      <c r="E38" s="153">
        <f aca="true" t="shared" si="2" ref="E38:K38">IF(ISERROR(AVERAGE(E5:E35)),"",AVERAGE(E5:E35))</f>
        <v>12116.25</v>
      </c>
      <c r="F38" s="154">
        <f t="shared" si="2"/>
        <v>11456.25</v>
      </c>
      <c r="G38" s="107">
        <f t="shared" si="2"/>
        <v>2.3126722222222216</v>
      </c>
      <c r="H38" s="108">
        <f t="shared" si="2"/>
        <v>2.311872222222222</v>
      </c>
      <c r="I38" s="107">
        <f t="shared" si="2"/>
        <v>3.5131500000000004</v>
      </c>
      <c r="J38" s="108">
        <f t="shared" si="2"/>
        <v>3.4731499999999995</v>
      </c>
      <c r="K38" s="88">
        <f t="shared" si="2"/>
        <v>605.9979999999999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5">
    <mergeCell ref="I3:J3"/>
    <mergeCell ref="G3:H3"/>
    <mergeCell ref="E3:F3"/>
    <mergeCell ref="E2:F2"/>
    <mergeCell ref="G2:H2"/>
    <mergeCell ref="I2:J2"/>
    <mergeCell ref="A1:B1"/>
    <mergeCell ref="A2:B3"/>
    <mergeCell ref="C2:D2"/>
    <mergeCell ref="C3:D3"/>
    <mergeCell ref="A36:B36"/>
    <mergeCell ref="A37:B37"/>
    <mergeCell ref="A38:B38"/>
    <mergeCell ref="G27:H27"/>
    <mergeCell ref="G28:H28"/>
  </mergeCells>
  <printOptions/>
  <pageMargins left="0.3937007874015748" right="0.2755905511811024" top="0.3937007874015748" bottom="0.1968503937007874" header="0.35433070866141736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14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30">
        <v>1</v>
      </c>
      <c r="B5" s="33" t="s">
        <v>17</v>
      </c>
      <c r="C5" s="200"/>
      <c r="D5" s="201"/>
      <c r="E5" s="199"/>
      <c r="F5" s="188"/>
      <c r="G5" s="165"/>
      <c r="H5" s="166"/>
      <c r="I5" s="51"/>
      <c r="J5" s="210"/>
      <c r="K5" s="85"/>
    </row>
    <row r="6" spans="1:11" s="10" customFormat="1" ht="19.5" customHeight="1">
      <c r="A6" s="9">
        <v>2</v>
      </c>
      <c r="B6" s="12" t="s">
        <v>8</v>
      </c>
      <c r="C6" s="63">
        <v>1588.2</v>
      </c>
      <c r="D6" s="64">
        <v>1495.8</v>
      </c>
      <c r="E6" s="189">
        <v>12350</v>
      </c>
      <c r="F6" s="159">
        <f>E6-600</f>
        <v>11750</v>
      </c>
      <c r="G6" s="18">
        <v>2.4121</v>
      </c>
      <c r="H6" s="139">
        <f>G6-0.0008</f>
        <v>2.4113</v>
      </c>
      <c r="I6" s="41">
        <v>3.601</v>
      </c>
      <c r="J6" s="22">
        <f>I6-0.04</f>
        <v>3.561</v>
      </c>
      <c r="K6" s="46">
        <v>599.04</v>
      </c>
    </row>
    <row r="7" spans="1:11" s="10" customFormat="1" ht="19.5" customHeight="1">
      <c r="A7" s="9">
        <v>3</v>
      </c>
      <c r="B7" s="12" t="s">
        <v>9</v>
      </c>
      <c r="C7" s="63">
        <v>1632.5</v>
      </c>
      <c r="D7" s="64">
        <v>1537.5</v>
      </c>
      <c r="E7" s="189">
        <v>12350</v>
      </c>
      <c r="F7" s="159">
        <f>E7-600</f>
        <v>11750</v>
      </c>
      <c r="G7" s="140">
        <v>2.4218</v>
      </c>
      <c r="H7" s="139">
        <f>G7-0.0008</f>
        <v>2.4210000000000003</v>
      </c>
      <c r="I7" s="11">
        <v>3.611</v>
      </c>
      <c r="J7" s="22">
        <f>I7-0.04</f>
        <v>3.571</v>
      </c>
      <c r="K7" s="47">
        <v>603.73</v>
      </c>
    </row>
    <row r="8" spans="1:11" s="10" customFormat="1" ht="19.5" customHeight="1">
      <c r="A8" s="9">
        <v>4</v>
      </c>
      <c r="B8" s="12" t="s">
        <v>10</v>
      </c>
      <c r="C8" s="63">
        <v>1601.6</v>
      </c>
      <c r="D8" s="64">
        <v>1508.4</v>
      </c>
      <c r="E8" s="189">
        <v>12300</v>
      </c>
      <c r="F8" s="159">
        <f>E8-600</f>
        <v>11700</v>
      </c>
      <c r="G8" s="18">
        <v>2.3917</v>
      </c>
      <c r="H8" s="139">
        <f>G8-0.0008</f>
        <v>2.3909000000000002</v>
      </c>
      <c r="I8" s="11">
        <v>3.618</v>
      </c>
      <c r="J8" s="22">
        <f>I8-0.04</f>
        <v>3.578</v>
      </c>
      <c r="K8" s="47">
        <v>609.29</v>
      </c>
    </row>
    <row r="9" spans="1:11" s="10" customFormat="1" ht="19.5" customHeight="1">
      <c r="A9" s="9">
        <v>5</v>
      </c>
      <c r="B9" s="12" t="s">
        <v>5</v>
      </c>
      <c r="C9" s="13">
        <v>1586.2</v>
      </c>
      <c r="D9" s="64">
        <v>1493.8</v>
      </c>
      <c r="E9" s="189">
        <v>12350</v>
      </c>
      <c r="F9" s="159">
        <f aca="true" t="shared" si="0" ref="F9:F35">E9-600</f>
        <v>11750</v>
      </c>
      <c r="G9" s="18">
        <v>2.3822</v>
      </c>
      <c r="H9" s="139">
        <f>G9-0.0008</f>
        <v>2.3814</v>
      </c>
      <c r="I9" s="11">
        <v>3.622</v>
      </c>
      <c r="J9" s="22">
        <f>I9-0.04</f>
        <v>3.582</v>
      </c>
      <c r="K9" s="47">
        <v>614.85</v>
      </c>
    </row>
    <row r="10" spans="1:11" s="10" customFormat="1" ht="19.5" customHeight="1">
      <c r="A10" s="9">
        <v>6</v>
      </c>
      <c r="B10" s="12" t="s">
        <v>6</v>
      </c>
      <c r="C10" s="13">
        <v>1630.4</v>
      </c>
      <c r="D10" s="64">
        <v>1535.6</v>
      </c>
      <c r="E10" s="189">
        <v>12350</v>
      </c>
      <c r="F10" s="159">
        <f t="shared" si="0"/>
        <v>11750</v>
      </c>
      <c r="G10" s="18">
        <v>2.37683</v>
      </c>
      <c r="H10" s="139">
        <f>G10-0.0008</f>
        <v>2.37603</v>
      </c>
      <c r="I10" s="11">
        <v>3.631</v>
      </c>
      <c r="J10" s="22">
        <f>I10-0.04</f>
        <v>3.5909999999999997</v>
      </c>
      <c r="K10" s="47">
        <v>610.79</v>
      </c>
    </row>
    <row r="11" spans="1:11" s="10" customFormat="1" ht="19.5" customHeight="1">
      <c r="A11" s="30">
        <v>7</v>
      </c>
      <c r="B11" s="33" t="s">
        <v>7</v>
      </c>
      <c r="C11" s="70"/>
      <c r="D11" s="69"/>
      <c r="E11" s="187"/>
      <c r="F11" s="188"/>
      <c r="G11" s="37"/>
      <c r="H11" s="52"/>
      <c r="I11" s="32"/>
      <c r="J11" s="185"/>
      <c r="K11" s="54"/>
    </row>
    <row r="12" spans="1:11" s="10" customFormat="1" ht="19.5" customHeight="1">
      <c r="A12" s="30">
        <v>8</v>
      </c>
      <c r="B12" s="33" t="s">
        <v>1</v>
      </c>
      <c r="C12" s="70"/>
      <c r="D12" s="69"/>
      <c r="E12" s="187"/>
      <c r="F12" s="188"/>
      <c r="G12" s="37"/>
      <c r="H12" s="52"/>
      <c r="I12" s="32"/>
      <c r="J12" s="185"/>
      <c r="K12" s="54"/>
    </row>
    <row r="13" spans="1:11" s="10" customFormat="1" ht="19.5" customHeight="1">
      <c r="A13" s="9">
        <v>9</v>
      </c>
      <c r="B13" s="12" t="s">
        <v>8</v>
      </c>
      <c r="C13" s="63">
        <v>1581</v>
      </c>
      <c r="D13" s="64">
        <v>1489</v>
      </c>
      <c r="E13" s="243" t="s">
        <v>60</v>
      </c>
      <c r="F13" s="244"/>
      <c r="G13" s="18">
        <v>2.3781</v>
      </c>
      <c r="H13" s="139">
        <f>G13-0.0008</f>
        <v>2.3773</v>
      </c>
      <c r="I13" s="11">
        <v>3.637</v>
      </c>
      <c r="J13" s="22">
        <f>I13-0.04</f>
        <v>3.597</v>
      </c>
      <c r="K13" s="47">
        <v>605.4</v>
      </c>
    </row>
    <row r="14" spans="1:11" s="10" customFormat="1" ht="19.5" customHeight="1">
      <c r="A14" s="9">
        <v>10</v>
      </c>
      <c r="B14" s="12" t="s">
        <v>9</v>
      </c>
      <c r="C14" s="63">
        <v>1599.5</v>
      </c>
      <c r="D14" s="64">
        <v>1506.5</v>
      </c>
      <c r="E14" s="158">
        <v>12300</v>
      </c>
      <c r="F14" s="159">
        <f t="shared" si="0"/>
        <v>11700</v>
      </c>
      <c r="G14" s="91">
        <v>2.3515</v>
      </c>
      <c r="H14" s="139">
        <f>G14-0.0008</f>
        <v>2.3507000000000002</v>
      </c>
      <c r="I14" s="11">
        <v>3.637</v>
      </c>
      <c r="J14" s="22">
        <f>I14-0.04</f>
        <v>3.597</v>
      </c>
      <c r="K14" s="47">
        <v>610.18</v>
      </c>
    </row>
    <row r="15" spans="1:11" s="10" customFormat="1" ht="19.5" customHeight="1">
      <c r="A15" s="9">
        <v>11</v>
      </c>
      <c r="B15" s="12" t="s">
        <v>10</v>
      </c>
      <c r="C15" s="63">
        <v>1531.6</v>
      </c>
      <c r="D15" s="64">
        <v>1442.4</v>
      </c>
      <c r="E15" s="158">
        <v>12050</v>
      </c>
      <c r="F15" s="159">
        <f t="shared" si="0"/>
        <v>11450</v>
      </c>
      <c r="G15" s="18">
        <v>2.3366</v>
      </c>
      <c r="H15" s="139">
        <f>G15-0.0008</f>
        <v>2.3358</v>
      </c>
      <c r="I15" s="11">
        <v>3.642</v>
      </c>
      <c r="J15" s="22">
        <f>I15-0.04</f>
        <v>3.602</v>
      </c>
      <c r="K15" s="47">
        <v>604.88</v>
      </c>
    </row>
    <row r="16" spans="1:11" s="10" customFormat="1" ht="19.5" customHeight="1">
      <c r="A16" s="9">
        <v>12</v>
      </c>
      <c r="B16" s="12" t="s">
        <v>5</v>
      </c>
      <c r="C16" s="13">
        <v>1531.6</v>
      </c>
      <c r="D16" s="64">
        <v>1442.4</v>
      </c>
      <c r="E16" s="158">
        <v>12150</v>
      </c>
      <c r="F16" s="159">
        <f t="shared" si="0"/>
        <v>11550</v>
      </c>
      <c r="G16" s="18">
        <v>2.3158</v>
      </c>
      <c r="H16" s="139">
        <f>G16-0.0008</f>
        <v>2.315</v>
      </c>
      <c r="I16" s="11">
        <v>3.646</v>
      </c>
      <c r="J16" s="22">
        <f>I16-0.04</f>
        <v>3.606</v>
      </c>
      <c r="K16" s="47">
        <v>601.47</v>
      </c>
    </row>
    <row r="17" spans="1:11" s="10" customFormat="1" ht="19.5" customHeight="1">
      <c r="A17" s="9">
        <v>13</v>
      </c>
      <c r="B17" s="12" t="s">
        <v>6</v>
      </c>
      <c r="C17" s="13">
        <v>1508.9</v>
      </c>
      <c r="D17" s="64">
        <v>1421.1</v>
      </c>
      <c r="E17" s="158">
        <v>12200</v>
      </c>
      <c r="F17" s="159">
        <v>11800</v>
      </c>
      <c r="G17" s="18">
        <v>2.3012</v>
      </c>
      <c r="H17" s="139">
        <f>G17-0.0008</f>
        <v>2.3004000000000002</v>
      </c>
      <c r="I17" s="11">
        <v>3.65</v>
      </c>
      <c r="J17" s="22">
        <f>I17-0.04</f>
        <v>3.61</v>
      </c>
      <c r="K17" s="47">
        <v>598.09</v>
      </c>
    </row>
    <row r="18" spans="1:11" s="10" customFormat="1" ht="19.5" customHeight="1">
      <c r="A18" s="30">
        <v>14</v>
      </c>
      <c r="B18" s="33" t="s">
        <v>7</v>
      </c>
      <c r="C18" s="70"/>
      <c r="D18" s="69"/>
      <c r="E18" s="187"/>
      <c r="F18" s="188"/>
      <c r="G18" s="37"/>
      <c r="H18" s="55"/>
      <c r="I18" s="32"/>
      <c r="J18" s="185"/>
      <c r="K18" s="54"/>
    </row>
    <row r="19" spans="1:11" s="10" customFormat="1" ht="19.5" customHeight="1">
      <c r="A19" s="30">
        <v>15</v>
      </c>
      <c r="B19" s="33" t="s">
        <v>1</v>
      </c>
      <c r="C19" s="70"/>
      <c r="D19" s="69"/>
      <c r="E19" s="187"/>
      <c r="F19" s="188"/>
      <c r="G19" s="37"/>
      <c r="H19" s="55"/>
      <c r="I19" s="32"/>
      <c r="J19" s="185"/>
      <c r="K19" s="54"/>
    </row>
    <row r="20" spans="1:11" s="10" customFormat="1" ht="19.5" customHeight="1">
      <c r="A20" s="9">
        <v>16</v>
      </c>
      <c r="B20" s="12" t="s">
        <v>8</v>
      </c>
      <c r="C20" s="63">
        <v>1527.4</v>
      </c>
      <c r="D20" s="64">
        <v>1438.6</v>
      </c>
      <c r="E20" s="158">
        <v>12200</v>
      </c>
      <c r="F20" s="159">
        <f t="shared" si="0"/>
        <v>11600</v>
      </c>
      <c r="G20" s="18">
        <v>2.2705</v>
      </c>
      <c r="H20" s="139">
        <f>G20-0.0008</f>
        <v>2.2697000000000003</v>
      </c>
      <c r="I20" s="11">
        <v>3.643</v>
      </c>
      <c r="J20" s="22">
        <f>I20-0.04</f>
        <v>3.6029999999999998</v>
      </c>
      <c r="K20" s="47">
        <v>594</v>
      </c>
    </row>
    <row r="21" spans="1:11" s="10" customFormat="1" ht="19.5" customHeight="1">
      <c r="A21" s="9">
        <v>17</v>
      </c>
      <c r="B21" s="12" t="s">
        <v>9</v>
      </c>
      <c r="C21" s="63">
        <v>1460.5</v>
      </c>
      <c r="D21" s="64">
        <v>1375.5</v>
      </c>
      <c r="E21" s="158">
        <v>12200</v>
      </c>
      <c r="F21" s="159">
        <f t="shared" si="0"/>
        <v>11600</v>
      </c>
      <c r="G21" s="18">
        <v>2.2833</v>
      </c>
      <c r="H21" s="139">
        <f>G21-0.0008</f>
        <v>2.2825</v>
      </c>
      <c r="I21" s="11">
        <v>3.648</v>
      </c>
      <c r="J21" s="22">
        <f>I21-0.04</f>
        <v>3.608</v>
      </c>
      <c r="K21" s="47">
        <v>585.95</v>
      </c>
    </row>
    <row r="22" spans="1:11" s="10" customFormat="1" ht="19.5" customHeight="1">
      <c r="A22" s="9">
        <v>18</v>
      </c>
      <c r="B22" s="12" t="s">
        <v>10</v>
      </c>
      <c r="C22" s="63">
        <v>1442</v>
      </c>
      <c r="D22" s="64">
        <v>1358</v>
      </c>
      <c r="E22" s="158">
        <v>12200</v>
      </c>
      <c r="F22" s="159">
        <f t="shared" si="0"/>
        <v>11600</v>
      </c>
      <c r="G22" s="18">
        <v>2.2806</v>
      </c>
      <c r="H22" s="139">
        <f>G22-0.0008</f>
        <v>2.2798000000000003</v>
      </c>
      <c r="I22" s="11">
        <v>3.656</v>
      </c>
      <c r="J22" s="22">
        <f>I22-0.04</f>
        <v>3.616</v>
      </c>
      <c r="K22" s="47">
        <v>583.29</v>
      </c>
    </row>
    <row r="23" spans="1:11" s="10" customFormat="1" ht="19.5" customHeight="1">
      <c r="A23" s="9">
        <v>19</v>
      </c>
      <c r="B23" s="12" t="s">
        <v>5</v>
      </c>
      <c r="C23" s="13">
        <v>1421.4</v>
      </c>
      <c r="D23" s="64">
        <v>1338.6</v>
      </c>
      <c r="E23" s="158">
        <v>12200</v>
      </c>
      <c r="F23" s="159">
        <f t="shared" si="0"/>
        <v>11600</v>
      </c>
      <c r="G23" s="18">
        <v>2.2379</v>
      </c>
      <c r="H23" s="139">
        <f>G23-0.0008</f>
        <v>2.2371</v>
      </c>
      <c r="I23" s="11">
        <v>3.649</v>
      </c>
      <c r="J23" s="22">
        <f>I23-0.04</f>
        <v>3.609</v>
      </c>
      <c r="K23" s="47">
        <v>591.72</v>
      </c>
    </row>
    <row r="24" spans="1:11" s="10" customFormat="1" ht="19.5" customHeight="1">
      <c r="A24" s="9">
        <v>20</v>
      </c>
      <c r="B24" s="12" t="s">
        <v>6</v>
      </c>
      <c r="C24" s="13">
        <v>1431.7</v>
      </c>
      <c r="D24" s="64">
        <v>1348.3</v>
      </c>
      <c r="E24" s="158">
        <v>12100</v>
      </c>
      <c r="F24" s="159">
        <f t="shared" si="0"/>
        <v>11500</v>
      </c>
      <c r="G24" s="18">
        <v>2.2567</v>
      </c>
      <c r="H24" s="139">
        <f>G24-0.0008</f>
        <v>2.2559</v>
      </c>
      <c r="I24" s="239" t="s">
        <v>62</v>
      </c>
      <c r="J24" s="242"/>
      <c r="K24" s="47">
        <v>584.24</v>
      </c>
    </row>
    <row r="25" spans="1:11" s="10" customFormat="1" ht="19.5" customHeight="1">
      <c r="A25" s="30">
        <v>21</v>
      </c>
      <c r="B25" s="33" t="s">
        <v>7</v>
      </c>
      <c r="C25" s="70"/>
      <c r="D25" s="69"/>
      <c r="E25" s="187"/>
      <c r="F25" s="188"/>
      <c r="G25" s="37"/>
      <c r="H25" s="55"/>
      <c r="I25" s="32"/>
      <c r="J25" s="185"/>
      <c r="K25" s="54"/>
    </row>
    <row r="26" spans="1:11" s="10" customFormat="1" ht="19.5" customHeight="1">
      <c r="A26" s="30">
        <v>22</v>
      </c>
      <c r="B26" s="33" t="s">
        <v>1</v>
      </c>
      <c r="C26" s="70"/>
      <c r="D26" s="69"/>
      <c r="E26" s="187"/>
      <c r="F26" s="188"/>
      <c r="G26" s="37"/>
      <c r="H26" s="55"/>
      <c r="I26" s="32"/>
      <c r="J26" s="185"/>
      <c r="K26" s="54"/>
    </row>
    <row r="27" spans="1:11" s="10" customFormat="1" ht="19.5" customHeight="1">
      <c r="A27" s="9">
        <v>23</v>
      </c>
      <c r="B27" s="12" t="s">
        <v>8</v>
      </c>
      <c r="C27" s="63">
        <v>1438.9</v>
      </c>
      <c r="D27" s="64">
        <v>1355.1</v>
      </c>
      <c r="E27" s="158">
        <v>12000</v>
      </c>
      <c r="F27" s="159">
        <f t="shared" si="0"/>
        <v>11400</v>
      </c>
      <c r="G27" s="18">
        <v>2.2505</v>
      </c>
      <c r="H27" s="139">
        <f>G27-0.0008</f>
        <v>2.2497000000000003</v>
      </c>
      <c r="I27" s="11">
        <v>3.689</v>
      </c>
      <c r="J27" s="22">
        <f>I27-0.04</f>
        <v>3.649</v>
      </c>
      <c r="K27" s="47">
        <v>587.14</v>
      </c>
    </row>
    <row r="28" spans="1:11" s="10" customFormat="1" ht="19.5" customHeight="1">
      <c r="A28" s="9">
        <v>24</v>
      </c>
      <c r="B28" s="12" t="s">
        <v>9</v>
      </c>
      <c r="C28" s="63">
        <v>1421.4</v>
      </c>
      <c r="D28" s="64">
        <v>1338.6</v>
      </c>
      <c r="E28" s="158">
        <v>11775</v>
      </c>
      <c r="F28" s="159">
        <f t="shared" si="0"/>
        <v>11175</v>
      </c>
      <c r="G28" s="18">
        <v>2.2567</v>
      </c>
      <c r="H28" s="139">
        <f>G28-0.0008</f>
        <v>2.2559</v>
      </c>
      <c r="I28" s="239" t="s">
        <v>61</v>
      </c>
      <c r="J28" s="219"/>
      <c r="K28" s="47">
        <v>579.78</v>
      </c>
    </row>
    <row r="29" spans="1:11" s="10" customFormat="1" ht="19.5" customHeight="1">
      <c r="A29" s="9">
        <v>25</v>
      </c>
      <c r="B29" s="12" t="s">
        <v>10</v>
      </c>
      <c r="C29" s="63">
        <v>1424.4</v>
      </c>
      <c r="D29" s="64">
        <v>1341.6</v>
      </c>
      <c r="E29" s="158">
        <v>11750</v>
      </c>
      <c r="F29" s="159">
        <f t="shared" si="0"/>
        <v>11150</v>
      </c>
      <c r="G29" s="18">
        <v>2.2435</v>
      </c>
      <c r="H29" s="139">
        <f>G29-0.0008</f>
        <v>2.2427</v>
      </c>
      <c r="I29" s="11">
        <v>3.688</v>
      </c>
      <c r="J29" s="22">
        <f>I29-0.04</f>
        <v>3.648</v>
      </c>
      <c r="K29" s="47">
        <v>576.44</v>
      </c>
    </row>
    <row r="30" spans="1:11" s="10" customFormat="1" ht="19.5" customHeight="1">
      <c r="A30" s="9">
        <v>26</v>
      </c>
      <c r="B30" s="12" t="s">
        <v>5</v>
      </c>
      <c r="C30" s="13">
        <v>1386.3</v>
      </c>
      <c r="D30" s="64">
        <v>1305.7</v>
      </c>
      <c r="E30" s="240" t="s">
        <v>56</v>
      </c>
      <c r="F30" s="241"/>
      <c r="G30" s="18">
        <v>2.2375</v>
      </c>
      <c r="H30" s="139">
        <f>G30-0.0008</f>
        <v>2.2367</v>
      </c>
      <c r="I30" s="11">
        <v>3.694</v>
      </c>
      <c r="J30" s="22">
        <f>I30-0.04</f>
        <v>3.654</v>
      </c>
      <c r="K30" s="47">
        <v>574.47</v>
      </c>
    </row>
    <row r="31" spans="1:11" s="10" customFormat="1" ht="19.5" customHeight="1">
      <c r="A31" s="9">
        <v>27</v>
      </c>
      <c r="B31" s="12" t="s">
        <v>6</v>
      </c>
      <c r="C31" s="13">
        <v>1359.6</v>
      </c>
      <c r="D31" s="64">
        <v>1280.4</v>
      </c>
      <c r="E31" s="158">
        <v>11800</v>
      </c>
      <c r="F31" s="159">
        <f t="shared" si="0"/>
        <v>11200</v>
      </c>
      <c r="G31" s="18">
        <v>2.2745</v>
      </c>
      <c r="H31" s="139">
        <f>G31-0.0008</f>
        <v>2.2737000000000003</v>
      </c>
      <c r="I31" s="11">
        <v>3.716</v>
      </c>
      <c r="J31" s="22">
        <f>I31-0.04</f>
        <v>3.676</v>
      </c>
      <c r="K31" s="47">
        <v>575.25</v>
      </c>
    </row>
    <row r="32" spans="1:11" s="10" customFormat="1" ht="19.5" customHeight="1">
      <c r="A32" s="30">
        <v>28</v>
      </c>
      <c r="B32" s="33" t="s">
        <v>7</v>
      </c>
      <c r="C32" s="70"/>
      <c r="D32" s="69"/>
      <c r="E32" s="187"/>
      <c r="F32" s="188"/>
      <c r="G32" s="37"/>
      <c r="H32" s="55"/>
      <c r="I32" s="32"/>
      <c r="J32" s="185"/>
      <c r="K32" s="54"/>
    </row>
    <row r="33" spans="1:11" s="10" customFormat="1" ht="19.5" customHeight="1">
      <c r="A33" s="30">
        <v>29</v>
      </c>
      <c r="B33" s="33" t="s">
        <v>1</v>
      </c>
      <c r="C33" s="70"/>
      <c r="D33" s="69"/>
      <c r="E33" s="187"/>
      <c r="F33" s="188"/>
      <c r="G33" s="37"/>
      <c r="H33" s="55"/>
      <c r="I33" s="32"/>
      <c r="J33" s="185"/>
      <c r="K33" s="54"/>
    </row>
    <row r="34" spans="1:11" s="10" customFormat="1" ht="19.5" customHeight="1">
      <c r="A34" s="9">
        <v>30</v>
      </c>
      <c r="B34" s="12" t="s">
        <v>8</v>
      </c>
      <c r="C34" s="63">
        <v>1395.6</v>
      </c>
      <c r="D34" s="64">
        <v>1314.4</v>
      </c>
      <c r="E34" s="158">
        <v>11850</v>
      </c>
      <c r="F34" s="159">
        <f t="shared" si="0"/>
        <v>11250</v>
      </c>
      <c r="G34" s="18">
        <v>2.3297</v>
      </c>
      <c r="H34" s="139">
        <f>G34-0.0008</f>
        <v>2.3289</v>
      </c>
      <c r="I34" s="11">
        <v>3.717</v>
      </c>
      <c r="J34" s="22">
        <f>I34-0.04</f>
        <v>3.677</v>
      </c>
      <c r="K34" s="47">
        <v>572.39</v>
      </c>
    </row>
    <row r="35" spans="1:11" s="10" customFormat="1" ht="19.5" customHeight="1" thickBot="1">
      <c r="A35" s="14">
        <v>31</v>
      </c>
      <c r="B35" s="12" t="s">
        <v>9</v>
      </c>
      <c r="C35" s="63">
        <v>1450.2</v>
      </c>
      <c r="D35" s="64">
        <v>1365.8</v>
      </c>
      <c r="E35" s="158">
        <v>11900</v>
      </c>
      <c r="F35" s="159">
        <f t="shared" si="0"/>
        <v>11300</v>
      </c>
      <c r="G35" s="91">
        <v>2.3152</v>
      </c>
      <c r="H35" s="139">
        <f>G35-0.0008</f>
        <v>2.3144</v>
      </c>
      <c r="I35" s="98">
        <v>3.72</v>
      </c>
      <c r="J35" s="22">
        <f>I35-0.04</f>
        <v>3.68</v>
      </c>
      <c r="K35" s="84">
        <v>582.1</v>
      </c>
    </row>
    <row r="36" spans="1:11" ht="19.5" customHeight="1">
      <c r="A36" s="212" t="s">
        <v>11</v>
      </c>
      <c r="B36" s="213"/>
      <c r="C36" s="143">
        <f>IF((MAX(C5:C35))&gt;0,MAX(C5:C35),"")</f>
        <v>1632.5</v>
      </c>
      <c r="D36" s="144">
        <f>IF((MAX(D5:D35))&gt;0,MAX(D5:D35),"")</f>
        <v>1537.5</v>
      </c>
      <c r="E36" s="145">
        <f aca="true" t="shared" si="1" ref="E36:K36">IF((MAX(E5:E35))&gt;0,MAX(E5:E35),"")</f>
        <v>12350</v>
      </c>
      <c r="F36" s="146">
        <f t="shared" si="1"/>
        <v>11800</v>
      </c>
      <c r="G36" s="103">
        <f t="shared" si="1"/>
        <v>2.4218</v>
      </c>
      <c r="H36" s="104">
        <f t="shared" si="1"/>
        <v>2.4210000000000003</v>
      </c>
      <c r="I36" s="103">
        <f t="shared" si="1"/>
        <v>3.72</v>
      </c>
      <c r="J36" s="104">
        <f t="shared" si="1"/>
        <v>3.68</v>
      </c>
      <c r="K36" s="86">
        <f t="shared" si="1"/>
        <v>614.85</v>
      </c>
    </row>
    <row r="37" spans="1:11" ht="19.5" customHeight="1">
      <c r="A37" s="214" t="s">
        <v>12</v>
      </c>
      <c r="B37" s="215"/>
      <c r="C37" s="147">
        <f>IF((MIN(C5:C35))&gt;0,MIN(C5:C35),"")</f>
        <v>1359.6</v>
      </c>
      <c r="D37" s="148">
        <f>IF((MIN(D5:D35))&gt;0,MIN(D5:D35),"")</f>
        <v>1280.4</v>
      </c>
      <c r="E37" s="149">
        <f aca="true" t="shared" si="2" ref="E37:K37">IF((MIN(E5:E35))&gt;0,MIN(E5:E35),"")</f>
        <v>11750</v>
      </c>
      <c r="F37" s="150">
        <f t="shared" si="2"/>
        <v>11150</v>
      </c>
      <c r="G37" s="105">
        <f t="shared" si="2"/>
        <v>2.2375</v>
      </c>
      <c r="H37" s="106">
        <f t="shared" si="2"/>
        <v>2.2367</v>
      </c>
      <c r="I37" s="105">
        <f t="shared" si="2"/>
        <v>3.601</v>
      </c>
      <c r="J37" s="106">
        <f t="shared" si="2"/>
        <v>3.561</v>
      </c>
      <c r="K37" s="87">
        <f t="shared" si="2"/>
        <v>572.39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1497.7681818181818</v>
      </c>
      <c r="D38" s="152">
        <f>IF(ISERROR(AVERAGE(D5:D35)),"",AVERAGE(D5:D35))</f>
        <v>1410.5954545454542</v>
      </c>
      <c r="E38" s="153">
        <f aca="true" t="shared" si="3" ref="E38:K38">IF(ISERROR(AVERAGE(E5:E35)),"",AVERAGE(E5:E35))</f>
        <v>12118.75</v>
      </c>
      <c r="F38" s="154">
        <f t="shared" si="3"/>
        <v>11528.75</v>
      </c>
      <c r="G38" s="107">
        <f t="shared" si="3"/>
        <v>2.3138377272727273</v>
      </c>
      <c r="H38" s="108">
        <f t="shared" si="3"/>
        <v>2.313037727272727</v>
      </c>
      <c r="I38" s="107">
        <f t="shared" si="3"/>
        <v>3.65575</v>
      </c>
      <c r="J38" s="108">
        <f t="shared" si="3"/>
        <v>3.615750000000001</v>
      </c>
      <c r="K38" s="88">
        <f t="shared" si="3"/>
        <v>592.9313636363636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7">
    <mergeCell ref="I24:J24"/>
    <mergeCell ref="E13:F13"/>
    <mergeCell ref="I3:J3"/>
    <mergeCell ref="G3:H3"/>
    <mergeCell ref="E3:F3"/>
    <mergeCell ref="E2:F2"/>
    <mergeCell ref="G2:H2"/>
    <mergeCell ref="I2:J2"/>
    <mergeCell ref="A1:B1"/>
    <mergeCell ref="A2:B3"/>
    <mergeCell ref="C2:D2"/>
    <mergeCell ref="C3:D3"/>
    <mergeCell ref="I28:J28"/>
    <mergeCell ref="A36:B36"/>
    <mergeCell ref="A37:B37"/>
    <mergeCell ref="A38:B38"/>
    <mergeCell ref="E30:F30"/>
  </mergeCells>
  <printOptions/>
  <pageMargins left="0.3937007874015748" right="0.1968503937007874" top="0.3937007874015748" bottom="0.1968503937007874" header="0.5118110236220472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21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18</v>
      </c>
      <c r="C5" s="61">
        <v>1416.2</v>
      </c>
      <c r="D5" s="62">
        <v>1333.8</v>
      </c>
      <c r="E5" s="72">
        <v>11900</v>
      </c>
      <c r="F5" s="150">
        <f aca="true" t="shared" si="0" ref="F5:F34">E5-600</f>
        <v>11300</v>
      </c>
      <c r="G5" s="138">
        <v>2.2899</v>
      </c>
      <c r="H5" s="139">
        <f>G5-0.0008</f>
        <v>2.2891</v>
      </c>
      <c r="I5" s="41">
        <v>3.712</v>
      </c>
      <c r="J5" s="183">
        <f>I5-0.04</f>
        <v>3.672</v>
      </c>
      <c r="K5" s="89">
        <v>583.26</v>
      </c>
    </row>
    <row r="6" spans="1:11" s="10" customFormat="1" ht="19.5" customHeight="1">
      <c r="A6" s="9">
        <v>2</v>
      </c>
      <c r="B6" s="12" t="s">
        <v>5</v>
      </c>
      <c r="C6" s="63">
        <v>1394.6</v>
      </c>
      <c r="D6" s="64">
        <v>1313.4</v>
      </c>
      <c r="E6" s="184">
        <v>11900</v>
      </c>
      <c r="F6" s="150">
        <f t="shared" si="0"/>
        <v>11300</v>
      </c>
      <c r="G6" s="18">
        <v>2.2355</v>
      </c>
      <c r="H6" s="139">
        <f>G6-0.0008</f>
        <v>2.2347</v>
      </c>
      <c r="I6" s="246" t="s">
        <v>64</v>
      </c>
      <c r="J6" s="247"/>
      <c r="K6" s="46">
        <v>582.08</v>
      </c>
    </row>
    <row r="7" spans="1:11" s="10" customFormat="1" ht="19.5" customHeight="1">
      <c r="A7" s="9">
        <v>3</v>
      </c>
      <c r="B7" s="12" t="s">
        <v>6</v>
      </c>
      <c r="C7" s="13">
        <v>1347.7</v>
      </c>
      <c r="D7" s="64">
        <v>1269.3</v>
      </c>
      <c r="E7" s="72">
        <v>11700</v>
      </c>
      <c r="F7" s="150">
        <f t="shared" si="0"/>
        <v>11100</v>
      </c>
      <c r="G7" s="140">
        <v>2.2072</v>
      </c>
      <c r="H7" s="139">
        <f>G7-0.0008</f>
        <v>2.2064</v>
      </c>
      <c r="I7" s="11">
        <v>3.694</v>
      </c>
      <c r="J7" s="22">
        <f>I7-0.04</f>
        <v>3.654</v>
      </c>
      <c r="K7" s="47">
        <v>575.12</v>
      </c>
    </row>
    <row r="8" spans="1:11" s="10" customFormat="1" ht="19.5" customHeight="1">
      <c r="A8" s="30">
        <v>4</v>
      </c>
      <c r="B8" s="33" t="s">
        <v>7</v>
      </c>
      <c r="C8" s="65"/>
      <c r="D8" s="66"/>
      <c r="E8" s="79"/>
      <c r="F8" s="157"/>
      <c r="G8" s="37"/>
      <c r="H8" s="52"/>
      <c r="I8" s="32"/>
      <c r="J8" s="185"/>
      <c r="K8" s="54"/>
    </row>
    <row r="9" spans="1:11" s="10" customFormat="1" ht="19.5" customHeight="1">
      <c r="A9" s="30">
        <v>5</v>
      </c>
      <c r="B9" s="33" t="s">
        <v>1</v>
      </c>
      <c r="C9" s="67"/>
      <c r="D9" s="68"/>
      <c r="E9" s="79"/>
      <c r="F9" s="157"/>
      <c r="G9" s="37"/>
      <c r="H9" s="141"/>
      <c r="I9" s="32"/>
      <c r="J9" s="185"/>
      <c r="K9" s="54"/>
    </row>
    <row r="10" spans="1:11" s="10" customFormat="1" ht="19.5" customHeight="1">
      <c r="A10" s="9">
        <v>6</v>
      </c>
      <c r="B10" s="12" t="s">
        <v>8</v>
      </c>
      <c r="C10" s="13">
        <v>1351.3</v>
      </c>
      <c r="D10" s="64">
        <v>1272.7</v>
      </c>
      <c r="E10" s="72">
        <v>11700</v>
      </c>
      <c r="F10" s="150">
        <f t="shared" si="0"/>
        <v>11100</v>
      </c>
      <c r="G10" s="18">
        <v>2.2252</v>
      </c>
      <c r="H10" s="139">
        <f>G10-0.0008</f>
        <v>2.2244</v>
      </c>
      <c r="I10" s="11">
        <v>3.674</v>
      </c>
      <c r="J10" s="22">
        <f>I10-0.04</f>
        <v>3.634</v>
      </c>
      <c r="K10" s="47">
        <v>580.35</v>
      </c>
    </row>
    <row r="11" spans="1:11" s="10" customFormat="1" ht="19.5" customHeight="1">
      <c r="A11" s="9">
        <v>7</v>
      </c>
      <c r="B11" s="12" t="s">
        <v>9</v>
      </c>
      <c r="C11" s="13">
        <v>1364.7</v>
      </c>
      <c r="D11" s="64">
        <v>1285.3</v>
      </c>
      <c r="E11" s="72">
        <v>11600</v>
      </c>
      <c r="F11" s="150">
        <f t="shared" si="0"/>
        <v>11000</v>
      </c>
      <c r="G11" s="18">
        <v>2.2249</v>
      </c>
      <c r="H11" s="139">
        <f>G11-0.0008</f>
        <v>2.2241</v>
      </c>
      <c r="I11" s="11">
        <v>3.674</v>
      </c>
      <c r="J11" s="22">
        <f>I11-0.04</f>
        <v>3.634</v>
      </c>
      <c r="K11" s="47">
        <v>582.2</v>
      </c>
    </row>
    <row r="12" spans="1:11" s="10" customFormat="1" ht="19.5" customHeight="1">
      <c r="A12" s="9">
        <v>8</v>
      </c>
      <c r="B12" s="12" t="s">
        <v>10</v>
      </c>
      <c r="C12" s="13">
        <v>1375</v>
      </c>
      <c r="D12" s="64">
        <v>1295</v>
      </c>
      <c r="E12" s="72">
        <v>11700</v>
      </c>
      <c r="F12" s="150">
        <f t="shared" si="0"/>
        <v>11100</v>
      </c>
      <c r="G12" s="18">
        <v>2.2014</v>
      </c>
      <c r="H12" s="139">
        <f>G12-0.0008</f>
        <v>2.2006</v>
      </c>
      <c r="I12" s="11">
        <v>3.677</v>
      </c>
      <c r="J12" s="22">
        <f>I12-0.04</f>
        <v>3.637</v>
      </c>
      <c r="K12" s="47">
        <v>582.81</v>
      </c>
    </row>
    <row r="13" spans="1:11" s="10" customFormat="1" ht="19.5" customHeight="1">
      <c r="A13" s="9">
        <v>9</v>
      </c>
      <c r="B13" s="12" t="s">
        <v>5</v>
      </c>
      <c r="C13" s="13">
        <v>1378.1</v>
      </c>
      <c r="D13" s="64">
        <v>1297.9</v>
      </c>
      <c r="E13" s="220" t="s">
        <v>54</v>
      </c>
      <c r="F13" s="221"/>
      <c r="G13" s="18">
        <v>2.1766</v>
      </c>
      <c r="H13" s="139">
        <f>G13-0.0008</f>
        <v>2.1758</v>
      </c>
      <c r="I13" s="239" t="s">
        <v>63</v>
      </c>
      <c r="J13" s="242"/>
      <c r="K13" s="47">
        <v>580.61</v>
      </c>
    </row>
    <row r="14" spans="1:11" s="10" customFormat="1" ht="19.5" customHeight="1">
      <c r="A14" s="9">
        <v>10</v>
      </c>
      <c r="B14" s="12" t="s">
        <v>6</v>
      </c>
      <c r="C14" s="13">
        <v>1336.4</v>
      </c>
      <c r="D14" s="64">
        <v>1258.6</v>
      </c>
      <c r="E14" s="220" t="s">
        <v>55</v>
      </c>
      <c r="F14" s="221"/>
      <c r="G14" s="220" t="s">
        <v>55</v>
      </c>
      <c r="H14" s="221"/>
      <c r="I14" s="220" t="s">
        <v>55</v>
      </c>
      <c r="J14" s="221"/>
      <c r="K14" s="48" t="s">
        <v>55</v>
      </c>
    </row>
    <row r="15" spans="1:11" s="10" customFormat="1" ht="19.5" customHeight="1">
      <c r="A15" s="30">
        <v>11</v>
      </c>
      <c r="B15" s="33" t="s">
        <v>7</v>
      </c>
      <c r="C15" s="34"/>
      <c r="D15" s="69"/>
      <c r="E15" s="79"/>
      <c r="F15" s="157"/>
      <c r="G15" s="37"/>
      <c r="H15" s="55"/>
      <c r="I15" s="32"/>
      <c r="J15" s="185"/>
      <c r="K15" s="54"/>
    </row>
    <row r="16" spans="1:11" s="10" customFormat="1" ht="19.5" customHeight="1">
      <c r="A16" s="30">
        <v>12</v>
      </c>
      <c r="B16" s="33" t="s">
        <v>1</v>
      </c>
      <c r="C16" s="34"/>
      <c r="D16" s="69"/>
      <c r="E16" s="79"/>
      <c r="F16" s="157"/>
      <c r="G16" s="37"/>
      <c r="H16" s="55"/>
      <c r="I16" s="32"/>
      <c r="J16" s="185"/>
      <c r="K16" s="54"/>
    </row>
    <row r="17" spans="1:11" s="10" customFormat="1" ht="19.5" customHeight="1">
      <c r="A17" s="9">
        <v>13</v>
      </c>
      <c r="B17" s="12" t="s">
        <v>8</v>
      </c>
      <c r="C17" s="13">
        <v>1372.9</v>
      </c>
      <c r="D17" s="64">
        <v>1293.1</v>
      </c>
      <c r="E17" s="72">
        <v>11500</v>
      </c>
      <c r="F17" s="150">
        <f t="shared" si="0"/>
        <v>10900</v>
      </c>
      <c r="G17" s="18">
        <v>2.1699</v>
      </c>
      <c r="H17" s="139">
        <f>G17-0.0008</f>
        <v>2.1691000000000003</v>
      </c>
      <c r="I17" s="11">
        <v>3.68</v>
      </c>
      <c r="J17" s="22">
        <f>I17-0.04</f>
        <v>3.64</v>
      </c>
      <c r="K17" s="47">
        <v>577.31</v>
      </c>
    </row>
    <row r="18" spans="1:11" s="10" customFormat="1" ht="19.5" customHeight="1">
      <c r="A18" s="9">
        <v>14</v>
      </c>
      <c r="B18" s="12" t="s">
        <v>9</v>
      </c>
      <c r="C18" s="63">
        <v>1353.4</v>
      </c>
      <c r="D18" s="64">
        <v>1274.6</v>
      </c>
      <c r="E18" s="72">
        <v>11300</v>
      </c>
      <c r="F18" s="150">
        <f t="shared" si="0"/>
        <v>10700</v>
      </c>
      <c r="G18" s="18">
        <v>2.1876</v>
      </c>
      <c r="H18" s="139">
        <f>G18-0.0008</f>
        <v>2.1868000000000003</v>
      </c>
      <c r="I18" s="11">
        <v>3.678</v>
      </c>
      <c r="J18" s="22">
        <f>I18-0.04</f>
        <v>3.638</v>
      </c>
      <c r="K18" s="47">
        <v>577.8</v>
      </c>
    </row>
    <row r="19" spans="1:11" s="10" customFormat="1" ht="19.5" customHeight="1">
      <c r="A19" s="9">
        <v>15</v>
      </c>
      <c r="B19" s="12" t="s">
        <v>10</v>
      </c>
      <c r="C19" s="63">
        <v>1366.8</v>
      </c>
      <c r="D19" s="64">
        <v>1287.2</v>
      </c>
      <c r="E19" s="72">
        <v>11150</v>
      </c>
      <c r="F19" s="150">
        <f t="shared" si="0"/>
        <v>10550</v>
      </c>
      <c r="G19" s="18">
        <v>2.1992</v>
      </c>
      <c r="H19" s="139">
        <f>G19-0.0008</f>
        <v>2.1984</v>
      </c>
      <c r="I19" s="11">
        <v>3.677</v>
      </c>
      <c r="J19" s="22">
        <f>I19-0.04</f>
        <v>3.637</v>
      </c>
      <c r="K19" s="47">
        <v>577.73</v>
      </c>
    </row>
    <row r="20" spans="1:11" s="10" customFormat="1" ht="19.5" customHeight="1">
      <c r="A20" s="9">
        <v>16</v>
      </c>
      <c r="B20" s="12" t="s">
        <v>5</v>
      </c>
      <c r="C20" s="13">
        <v>1357.5</v>
      </c>
      <c r="D20" s="64">
        <v>1278.5</v>
      </c>
      <c r="E20" s="72">
        <v>11100</v>
      </c>
      <c r="F20" s="150">
        <f t="shared" si="0"/>
        <v>10500</v>
      </c>
      <c r="G20" s="18">
        <v>2.1791</v>
      </c>
      <c r="H20" s="139">
        <f>G20-0.0008</f>
        <v>2.1783</v>
      </c>
      <c r="I20" s="11">
        <v>3.679</v>
      </c>
      <c r="J20" s="22">
        <f>I20-0.04</f>
        <v>3.639</v>
      </c>
      <c r="K20" s="47">
        <v>579.34</v>
      </c>
    </row>
    <row r="21" spans="1:11" s="10" customFormat="1" ht="19.5" customHeight="1">
      <c r="A21" s="9">
        <v>17</v>
      </c>
      <c r="B21" s="12" t="s">
        <v>6</v>
      </c>
      <c r="C21" s="13">
        <v>1359.6</v>
      </c>
      <c r="D21" s="64">
        <v>1280.4</v>
      </c>
      <c r="E21" s="72">
        <v>11000</v>
      </c>
      <c r="F21" s="150">
        <f t="shared" si="0"/>
        <v>10400</v>
      </c>
      <c r="G21" s="18">
        <v>2.1864</v>
      </c>
      <c r="H21" s="139">
        <f>G21-0.0008</f>
        <v>2.1856</v>
      </c>
      <c r="I21" s="11">
        <v>3.684</v>
      </c>
      <c r="J21" s="22">
        <f>I21-0.04</f>
        <v>3.644</v>
      </c>
      <c r="K21" s="47">
        <v>577.12</v>
      </c>
    </row>
    <row r="22" spans="1:11" s="10" customFormat="1" ht="19.5" customHeight="1">
      <c r="A22" s="30">
        <v>18</v>
      </c>
      <c r="B22" s="33" t="s">
        <v>7</v>
      </c>
      <c r="C22" s="34"/>
      <c r="D22" s="69"/>
      <c r="E22" s="79"/>
      <c r="F22" s="157"/>
      <c r="G22" s="37"/>
      <c r="H22" s="55"/>
      <c r="I22" s="32"/>
      <c r="J22" s="185"/>
      <c r="K22" s="54"/>
    </row>
    <row r="23" spans="1:11" s="10" customFormat="1" ht="19.5" customHeight="1">
      <c r="A23" s="30">
        <v>19</v>
      </c>
      <c r="B23" s="33" t="s">
        <v>1</v>
      </c>
      <c r="C23" s="34"/>
      <c r="D23" s="69"/>
      <c r="E23" s="79"/>
      <c r="F23" s="157"/>
      <c r="G23" s="37"/>
      <c r="H23" s="55"/>
      <c r="I23" s="32"/>
      <c r="J23" s="185"/>
      <c r="K23" s="54"/>
    </row>
    <row r="24" spans="1:11" s="10" customFormat="1" ht="19.5" customHeight="1">
      <c r="A24" s="9">
        <v>20</v>
      </c>
      <c r="B24" s="12" t="s">
        <v>8</v>
      </c>
      <c r="C24" s="13">
        <v>1372.9</v>
      </c>
      <c r="D24" s="64">
        <v>1293.1</v>
      </c>
      <c r="E24" s="72">
        <v>11000</v>
      </c>
      <c r="F24" s="150">
        <f t="shared" si="0"/>
        <v>10400</v>
      </c>
      <c r="G24" s="18">
        <v>2.235</v>
      </c>
      <c r="H24" s="139">
        <f>G24-0.0008</f>
        <v>2.2342</v>
      </c>
      <c r="I24" s="11">
        <v>3.689</v>
      </c>
      <c r="J24" s="22">
        <f>I24-0.04</f>
        <v>3.649</v>
      </c>
      <c r="K24" s="47">
        <v>578.66</v>
      </c>
    </row>
    <row r="25" spans="1:11" s="10" customFormat="1" ht="19.5" customHeight="1">
      <c r="A25" s="9">
        <v>21</v>
      </c>
      <c r="B25" s="12" t="s">
        <v>9</v>
      </c>
      <c r="C25" s="13">
        <v>1395.6</v>
      </c>
      <c r="D25" s="64">
        <v>1314.4</v>
      </c>
      <c r="E25" s="72">
        <v>11050</v>
      </c>
      <c r="F25" s="150">
        <f t="shared" si="0"/>
        <v>10450</v>
      </c>
      <c r="G25" s="238" t="s">
        <v>65</v>
      </c>
      <c r="H25" s="245"/>
      <c r="I25" s="11">
        <v>3.392</v>
      </c>
      <c r="J25" s="22">
        <f>I25-0.04</f>
        <v>3.352</v>
      </c>
      <c r="K25" s="47">
        <v>583.96</v>
      </c>
    </row>
    <row r="26" spans="1:11" s="10" customFormat="1" ht="19.5" customHeight="1">
      <c r="A26" s="9">
        <v>22</v>
      </c>
      <c r="B26" s="12" t="s">
        <v>10</v>
      </c>
      <c r="C26" s="13">
        <v>1379.1</v>
      </c>
      <c r="D26" s="64">
        <v>1298.9</v>
      </c>
      <c r="E26" s="72">
        <v>11000</v>
      </c>
      <c r="F26" s="150">
        <f t="shared" si="0"/>
        <v>10400</v>
      </c>
      <c r="G26" s="18">
        <v>2.2128</v>
      </c>
      <c r="H26" s="139">
        <f>G26-0.0008</f>
        <v>2.212</v>
      </c>
      <c r="I26" s="11">
        <v>3.696</v>
      </c>
      <c r="J26" s="22">
        <f>I26-0.04</f>
        <v>3.656</v>
      </c>
      <c r="K26" s="47">
        <v>583.13</v>
      </c>
    </row>
    <row r="27" spans="1:11" s="10" customFormat="1" ht="19.5" customHeight="1">
      <c r="A27" s="9">
        <v>23</v>
      </c>
      <c r="B27" s="12" t="s">
        <v>5</v>
      </c>
      <c r="C27" s="13">
        <v>1384.3</v>
      </c>
      <c r="D27" s="64">
        <v>1303.7</v>
      </c>
      <c r="E27" s="72">
        <v>11100</v>
      </c>
      <c r="F27" s="150">
        <f t="shared" si="0"/>
        <v>10500</v>
      </c>
      <c r="G27" s="18">
        <v>2.2107</v>
      </c>
      <c r="H27" s="139">
        <f>G27-0.0008</f>
        <v>2.2099</v>
      </c>
      <c r="I27" s="11">
        <v>3.697</v>
      </c>
      <c r="J27" s="22">
        <f>I27-0.04</f>
        <v>3.657</v>
      </c>
      <c r="K27" s="47">
        <v>583.67</v>
      </c>
    </row>
    <row r="28" spans="1:11" s="10" customFormat="1" ht="19.5" customHeight="1">
      <c r="A28" s="9">
        <v>24</v>
      </c>
      <c r="B28" s="12" t="s">
        <v>6</v>
      </c>
      <c r="C28" s="13">
        <v>1378.1</v>
      </c>
      <c r="D28" s="64">
        <v>1297.9</v>
      </c>
      <c r="E28" s="72">
        <v>11100</v>
      </c>
      <c r="F28" s="150">
        <f t="shared" si="0"/>
        <v>10500</v>
      </c>
      <c r="G28" s="18">
        <v>2.1933</v>
      </c>
      <c r="H28" s="139">
        <f>G28-0.0008</f>
        <v>2.1925</v>
      </c>
      <c r="I28" s="11">
        <v>3.697</v>
      </c>
      <c r="J28" s="22">
        <f>I28-0.04</f>
        <v>3.657</v>
      </c>
      <c r="K28" s="47">
        <v>584.23</v>
      </c>
    </row>
    <row r="29" spans="1:11" s="10" customFormat="1" ht="19.5" customHeight="1">
      <c r="A29" s="30">
        <v>25</v>
      </c>
      <c r="B29" s="33" t="s">
        <v>7</v>
      </c>
      <c r="C29" s="70"/>
      <c r="D29" s="69"/>
      <c r="E29" s="79"/>
      <c r="F29" s="157"/>
      <c r="G29" s="37"/>
      <c r="H29" s="55"/>
      <c r="I29" s="32"/>
      <c r="J29" s="185"/>
      <c r="K29" s="54"/>
    </row>
    <row r="30" spans="1:11" s="10" customFormat="1" ht="19.5" customHeight="1">
      <c r="A30" s="30">
        <v>26</v>
      </c>
      <c r="B30" s="33" t="s">
        <v>1</v>
      </c>
      <c r="C30" s="70"/>
      <c r="D30" s="69"/>
      <c r="E30" s="79"/>
      <c r="F30" s="157"/>
      <c r="G30" s="37"/>
      <c r="H30" s="55"/>
      <c r="I30" s="32"/>
      <c r="J30" s="185"/>
      <c r="K30" s="54"/>
    </row>
    <row r="31" spans="1:11" s="10" customFormat="1" ht="19.5" customHeight="1">
      <c r="A31" s="9">
        <v>27</v>
      </c>
      <c r="B31" s="12" t="s">
        <v>8</v>
      </c>
      <c r="C31" s="63">
        <v>1372.9</v>
      </c>
      <c r="D31" s="64">
        <v>1293.1</v>
      </c>
      <c r="E31" s="72">
        <v>11000</v>
      </c>
      <c r="F31" s="150">
        <f t="shared" si="0"/>
        <v>10400</v>
      </c>
      <c r="G31" s="18">
        <v>2.2165</v>
      </c>
      <c r="H31" s="139">
        <f>G31-0.0008</f>
        <v>2.2157</v>
      </c>
      <c r="I31" s="11">
        <v>3.704</v>
      </c>
      <c r="J31" s="22">
        <f>I31-0.04</f>
        <v>3.664</v>
      </c>
      <c r="K31" s="47">
        <v>587.54</v>
      </c>
    </row>
    <row r="32" spans="1:11" s="10" customFormat="1" ht="19.5" customHeight="1">
      <c r="A32" s="9">
        <v>28</v>
      </c>
      <c r="B32" s="12" t="s">
        <v>9</v>
      </c>
      <c r="C32" s="63">
        <v>1385.3</v>
      </c>
      <c r="D32" s="64">
        <v>1304.7</v>
      </c>
      <c r="E32" s="72">
        <v>11050</v>
      </c>
      <c r="F32" s="150">
        <f t="shared" si="0"/>
        <v>10450</v>
      </c>
      <c r="G32" s="18">
        <v>2.2037</v>
      </c>
      <c r="H32" s="139">
        <f>G32-0.0008</f>
        <v>2.2029</v>
      </c>
      <c r="I32" s="11">
        <v>3.716</v>
      </c>
      <c r="J32" s="22">
        <f>I32-0.04</f>
        <v>3.676</v>
      </c>
      <c r="K32" s="47">
        <v>600.11</v>
      </c>
    </row>
    <row r="33" spans="1:11" s="10" customFormat="1" ht="19.5" customHeight="1">
      <c r="A33" s="9">
        <v>29</v>
      </c>
      <c r="B33" s="12" t="s">
        <v>10</v>
      </c>
      <c r="C33" s="63">
        <v>1393.5</v>
      </c>
      <c r="D33" s="64">
        <v>1312.5</v>
      </c>
      <c r="E33" s="72">
        <v>11150</v>
      </c>
      <c r="F33" s="150">
        <f t="shared" si="0"/>
        <v>10550</v>
      </c>
      <c r="G33" s="18">
        <v>2.1838</v>
      </c>
      <c r="H33" s="139">
        <f>G33-0.0008</f>
        <v>2.1830000000000003</v>
      </c>
      <c r="I33" s="11">
        <v>3.721</v>
      </c>
      <c r="J33" s="22">
        <f>I33-0.04</f>
        <v>3.681</v>
      </c>
      <c r="K33" s="47">
        <v>601.04</v>
      </c>
    </row>
    <row r="34" spans="1:11" s="10" customFormat="1" ht="19.5" customHeight="1">
      <c r="A34" s="9">
        <v>30</v>
      </c>
      <c r="B34" s="12" t="s">
        <v>5</v>
      </c>
      <c r="C34" s="13">
        <v>1359.6</v>
      </c>
      <c r="D34" s="64">
        <v>1280.4</v>
      </c>
      <c r="E34" s="72">
        <v>11100</v>
      </c>
      <c r="F34" s="150">
        <f t="shared" si="0"/>
        <v>10500</v>
      </c>
      <c r="G34" s="18">
        <v>2.1783</v>
      </c>
      <c r="H34" s="139">
        <f>G34-0.0008</f>
        <v>2.1775</v>
      </c>
      <c r="I34" s="11">
        <v>3.714</v>
      </c>
      <c r="J34" s="22">
        <f>I34-0.04</f>
        <v>3.674</v>
      </c>
      <c r="K34" s="47">
        <v>588.62</v>
      </c>
    </row>
    <row r="35" spans="1:11" s="10" customFormat="1" ht="19.5" customHeight="1" thickBot="1">
      <c r="A35" s="14"/>
      <c r="B35" s="12"/>
      <c r="C35" s="39"/>
      <c r="D35" s="40"/>
      <c r="E35" s="39"/>
      <c r="F35" s="40"/>
      <c r="G35" s="91"/>
      <c r="H35" s="92"/>
      <c r="I35" s="98"/>
      <c r="J35" s="186"/>
      <c r="K35" s="84"/>
    </row>
    <row r="36" spans="1:11" ht="19.5" customHeight="1">
      <c r="A36" s="212" t="s">
        <v>11</v>
      </c>
      <c r="B36" s="213"/>
      <c r="C36" s="143">
        <f>IF((MAX(C5:C35))&gt;0,MAX(C5:C35),"")</f>
        <v>1416.2</v>
      </c>
      <c r="D36" s="144">
        <f>IF((MAX(D5:D35))&gt;0,MAX(D5:D35),"")</f>
        <v>1333.8</v>
      </c>
      <c r="E36" s="145">
        <f aca="true" t="shared" si="1" ref="E36:K36">IF((MAX(E5:E35))&gt;0,MAX(E5:E35),"")</f>
        <v>11900</v>
      </c>
      <c r="F36" s="146">
        <f t="shared" si="1"/>
        <v>11300</v>
      </c>
      <c r="G36" s="103">
        <f t="shared" si="1"/>
        <v>2.2899</v>
      </c>
      <c r="H36" s="104">
        <f t="shared" si="1"/>
        <v>2.2891</v>
      </c>
      <c r="I36" s="103">
        <f t="shared" si="1"/>
        <v>3.721</v>
      </c>
      <c r="J36" s="104">
        <f t="shared" si="1"/>
        <v>3.681</v>
      </c>
      <c r="K36" s="86">
        <f t="shared" si="1"/>
        <v>601.04</v>
      </c>
    </row>
    <row r="37" spans="1:11" ht="19.5" customHeight="1">
      <c r="A37" s="214" t="s">
        <v>12</v>
      </c>
      <c r="B37" s="215"/>
      <c r="C37" s="147">
        <f>IF((MIN(C5:C35))&gt;0,MIN(C5:C35),"")</f>
        <v>1336.4</v>
      </c>
      <c r="D37" s="148">
        <f>IF((MIN(D5:D35))&gt;0,MIN(D5:D35),"")</f>
        <v>1258.6</v>
      </c>
      <c r="E37" s="149">
        <f aca="true" t="shared" si="2" ref="E37:K37">IF((MIN(E5:E35))&gt;0,MIN(E5:E35),"")</f>
        <v>11000</v>
      </c>
      <c r="F37" s="150">
        <f t="shared" si="2"/>
        <v>10400</v>
      </c>
      <c r="G37" s="105">
        <f t="shared" si="2"/>
        <v>2.1699</v>
      </c>
      <c r="H37" s="106">
        <f t="shared" si="2"/>
        <v>2.1691000000000003</v>
      </c>
      <c r="I37" s="105">
        <f t="shared" si="2"/>
        <v>3.392</v>
      </c>
      <c r="J37" s="106">
        <f t="shared" si="2"/>
        <v>3.352</v>
      </c>
      <c r="K37" s="87">
        <f t="shared" si="2"/>
        <v>575.12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1372.522727272727</v>
      </c>
      <c r="D38" s="152">
        <f>IF(ISERROR(AVERAGE(D5:D35)),"",AVERAGE(D5:D35))</f>
        <v>1292.6590909090912</v>
      </c>
      <c r="E38" s="153">
        <f aca="true" t="shared" si="3" ref="E38:K38">IF(ISERROR(AVERAGE(E5:E35)),"",AVERAGE(E5:E35))</f>
        <v>11305</v>
      </c>
      <c r="F38" s="154">
        <f t="shared" si="3"/>
        <v>10705</v>
      </c>
      <c r="G38" s="107">
        <f t="shared" si="3"/>
        <v>2.2058500000000003</v>
      </c>
      <c r="H38" s="108">
        <f t="shared" si="3"/>
        <v>2.2050500000000004</v>
      </c>
      <c r="I38" s="107">
        <f t="shared" si="3"/>
        <v>3.676578947368421</v>
      </c>
      <c r="J38" s="108">
        <f t="shared" si="3"/>
        <v>3.636578947368421</v>
      </c>
      <c r="K38" s="88">
        <f t="shared" si="3"/>
        <v>583.1757142857143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20">
    <mergeCell ref="I14:J14"/>
    <mergeCell ref="E2:F2"/>
    <mergeCell ref="G2:H2"/>
    <mergeCell ref="I2:J2"/>
    <mergeCell ref="E13:F13"/>
    <mergeCell ref="I6:J6"/>
    <mergeCell ref="I13:J13"/>
    <mergeCell ref="I3:J3"/>
    <mergeCell ref="G14:H14"/>
    <mergeCell ref="G3:H3"/>
    <mergeCell ref="E14:F14"/>
    <mergeCell ref="E3:F3"/>
    <mergeCell ref="A1:B1"/>
    <mergeCell ref="A2:B3"/>
    <mergeCell ref="C2:D2"/>
    <mergeCell ref="C3:D3"/>
    <mergeCell ref="A36:B36"/>
    <mergeCell ref="A37:B37"/>
    <mergeCell ref="A38:B38"/>
    <mergeCell ref="G25:H25"/>
  </mergeCells>
  <printOptions/>
  <pageMargins left="0.3937007874015748" right="0.1968503937007874" top="0.3937007874015748" bottom="0.2362204724409449" header="0.35433070866141736" footer="0.275590551181102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22</v>
      </c>
      <c r="B2" s="227"/>
      <c r="C2" s="224" t="s">
        <v>87</v>
      </c>
      <c r="D2" s="252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68</v>
      </c>
      <c r="D3" s="253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109" t="s">
        <v>4</v>
      </c>
      <c r="E4" s="8" t="s">
        <v>3</v>
      </c>
      <c r="F4" s="110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16</v>
      </c>
      <c r="C5" s="248" t="s">
        <v>58</v>
      </c>
      <c r="D5" s="249"/>
      <c r="E5" s="174">
        <v>10900</v>
      </c>
      <c r="F5" s="150">
        <f>E5-600</f>
        <v>10300</v>
      </c>
      <c r="G5" s="254" t="s">
        <v>58</v>
      </c>
      <c r="H5" s="255"/>
      <c r="I5" s="254" t="s">
        <v>58</v>
      </c>
      <c r="J5" s="255"/>
      <c r="K5" s="116" t="s">
        <v>58</v>
      </c>
    </row>
    <row r="6" spans="1:11" s="10" customFormat="1" ht="19.5" customHeight="1">
      <c r="A6" s="30">
        <v>2</v>
      </c>
      <c r="B6" s="90" t="s">
        <v>7</v>
      </c>
      <c r="C6" s="250" t="s">
        <v>51</v>
      </c>
      <c r="D6" s="251"/>
      <c r="E6" s="80"/>
      <c r="F6" s="157"/>
      <c r="G6" s="37"/>
      <c r="H6" s="166"/>
      <c r="I6" s="51"/>
      <c r="J6" s="55"/>
      <c r="K6" s="53"/>
    </row>
    <row r="7" spans="1:11" s="10" customFormat="1" ht="19.5" customHeight="1">
      <c r="A7" s="30">
        <v>3</v>
      </c>
      <c r="B7" s="33" t="s">
        <v>1</v>
      </c>
      <c r="C7" s="155"/>
      <c r="D7" s="156"/>
      <c r="E7" s="80"/>
      <c r="F7" s="157"/>
      <c r="G7" s="168"/>
      <c r="H7" s="52"/>
      <c r="I7" s="32"/>
      <c r="J7" s="185"/>
      <c r="K7" s="54"/>
    </row>
    <row r="8" spans="1:11" s="10" customFormat="1" ht="19.5" customHeight="1">
      <c r="A8" s="9">
        <v>4</v>
      </c>
      <c r="B8" s="12" t="s">
        <v>8</v>
      </c>
      <c r="C8" s="175">
        <v>1320.9</v>
      </c>
      <c r="D8" s="176">
        <v>1244.1</v>
      </c>
      <c r="E8" s="174">
        <v>10900</v>
      </c>
      <c r="F8" s="150">
        <f aca="true" t="shared" si="0" ref="F8:F33">E8-600</f>
        <v>10300</v>
      </c>
      <c r="G8" s="18">
        <v>2.1369</v>
      </c>
      <c r="H8" s="42">
        <f>G8-0.0008</f>
        <v>2.1361</v>
      </c>
      <c r="I8" s="11">
        <v>3.695</v>
      </c>
      <c r="J8" s="207">
        <f>I8-0.04</f>
        <v>3.655</v>
      </c>
      <c r="K8" s="47">
        <v>580.1</v>
      </c>
    </row>
    <row r="9" spans="1:11" s="10" customFormat="1" ht="19.5" customHeight="1">
      <c r="A9" s="9">
        <v>5</v>
      </c>
      <c r="B9" s="12" t="s">
        <v>9</v>
      </c>
      <c r="C9" s="250" t="s">
        <v>52</v>
      </c>
      <c r="D9" s="219"/>
      <c r="E9" s="174">
        <v>10700</v>
      </c>
      <c r="F9" s="150">
        <f t="shared" si="0"/>
        <v>10100</v>
      </c>
      <c r="G9" s="18">
        <v>2.1476</v>
      </c>
      <c r="H9" s="42">
        <f>G9-0.0008</f>
        <v>2.1468000000000003</v>
      </c>
      <c r="I9" s="11">
        <v>3.699</v>
      </c>
      <c r="J9" s="207">
        <f>I9-0.04</f>
        <v>3.659</v>
      </c>
      <c r="K9" s="47">
        <v>573.55</v>
      </c>
    </row>
    <row r="10" spans="1:11" s="10" customFormat="1" ht="19.5" customHeight="1">
      <c r="A10" s="9">
        <v>6</v>
      </c>
      <c r="B10" s="12" t="s">
        <v>10</v>
      </c>
      <c r="C10" s="175">
        <v>1302.9</v>
      </c>
      <c r="D10" s="177">
        <v>1227.1</v>
      </c>
      <c r="E10" s="174">
        <v>10675</v>
      </c>
      <c r="F10" s="150">
        <f t="shared" si="0"/>
        <v>10075</v>
      </c>
      <c r="G10" s="18">
        <v>2.1213</v>
      </c>
      <c r="H10" s="42">
        <f>G10-0.0008</f>
        <v>2.1205000000000003</v>
      </c>
      <c r="I10" s="11">
        <v>3.711</v>
      </c>
      <c r="J10" s="207">
        <f>I10-0.04</f>
        <v>3.671</v>
      </c>
      <c r="K10" s="47">
        <v>568.85</v>
      </c>
    </row>
    <row r="11" spans="1:11" s="10" customFormat="1" ht="19.5" customHeight="1">
      <c r="A11" s="9">
        <v>7</v>
      </c>
      <c r="B11" s="12" t="s">
        <v>5</v>
      </c>
      <c r="C11" s="175">
        <v>1297.8</v>
      </c>
      <c r="D11" s="176">
        <v>1222.2</v>
      </c>
      <c r="E11" s="174">
        <v>10650</v>
      </c>
      <c r="F11" s="150">
        <f t="shared" si="0"/>
        <v>10050</v>
      </c>
      <c r="G11" s="18">
        <v>2.0984</v>
      </c>
      <c r="H11" s="42">
        <f>G11-0.0008</f>
        <v>2.0976</v>
      </c>
      <c r="I11" s="11">
        <v>3.721</v>
      </c>
      <c r="J11" s="207">
        <f>I11-0.04</f>
        <v>3.681</v>
      </c>
      <c r="K11" s="47">
        <v>571.12</v>
      </c>
    </row>
    <row r="12" spans="1:11" s="10" customFormat="1" ht="19.5" customHeight="1">
      <c r="A12" s="9">
        <v>8</v>
      </c>
      <c r="B12" s="12" t="s">
        <v>6</v>
      </c>
      <c r="C12" s="175">
        <v>1288.5</v>
      </c>
      <c r="D12" s="176">
        <v>1213.5</v>
      </c>
      <c r="E12" s="174">
        <v>10600</v>
      </c>
      <c r="F12" s="150">
        <f t="shared" si="0"/>
        <v>10000</v>
      </c>
      <c r="G12" s="18">
        <v>2.075</v>
      </c>
      <c r="H12" s="42">
        <f>G12-0.0008</f>
        <v>2.0742000000000003</v>
      </c>
      <c r="I12" s="11">
        <v>3.721</v>
      </c>
      <c r="J12" s="207">
        <f>I12-0.04</f>
        <v>3.681</v>
      </c>
      <c r="K12" s="47">
        <v>564.44</v>
      </c>
    </row>
    <row r="13" spans="1:11" s="10" customFormat="1" ht="19.5" customHeight="1">
      <c r="A13" s="30">
        <v>9</v>
      </c>
      <c r="B13" s="33" t="s">
        <v>7</v>
      </c>
      <c r="C13" s="155"/>
      <c r="D13" s="156"/>
      <c r="E13" s="80"/>
      <c r="F13" s="157"/>
      <c r="G13" s="37"/>
      <c r="H13" s="52"/>
      <c r="I13" s="32"/>
      <c r="J13" s="185"/>
      <c r="K13" s="54"/>
    </row>
    <row r="14" spans="1:11" s="10" customFormat="1" ht="19.5" customHeight="1">
      <c r="A14" s="30">
        <v>10</v>
      </c>
      <c r="B14" s="33" t="s">
        <v>1</v>
      </c>
      <c r="C14" s="155"/>
      <c r="D14" s="156"/>
      <c r="E14" s="80"/>
      <c r="F14" s="157"/>
      <c r="G14" s="169"/>
      <c r="H14" s="170"/>
      <c r="I14" s="32"/>
      <c r="J14" s="185"/>
      <c r="K14" s="54"/>
    </row>
    <row r="15" spans="1:11" s="10" customFormat="1" ht="19.5" customHeight="1">
      <c r="A15" s="9">
        <v>11</v>
      </c>
      <c r="B15" s="12" t="s">
        <v>8</v>
      </c>
      <c r="C15" s="175">
        <v>1268.9</v>
      </c>
      <c r="D15" s="176">
        <v>1195.1</v>
      </c>
      <c r="E15" s="174">
        <v>10575</v>
      </c>
      <c r="F15" s="150">
        <f t="shared" si="0"/>
        <v>9975</v>
      </c>
      <c r="G15" s="18">
        <v>2.0579</v>
      </c>
      <c r="H15" s="42">
        <f>G15-0.0008</f>
        <v>2.0571</v>
      </c>
      <c r="I15" s="11">
        <v>3.72</v>
      </c>
      <c r="J15" s="207">
        <f>I15-0.04</f>
        <v>3.68</v>
      </c>
      <c r="K15" s="47">
        <v>562.53</v>
      </c>
    </row>
    <row r="16" spans="1:11" s="10" customFormat="1" ht="19.5" customHeight="1">
      <c r="A16" s="9">
        <v>12</v>
      </c>
      <c r="B16" s="12" t="s">
        <v>9</v>
      </c>
      <c r="C16" s="175">
        <v>1285.4</v>
      </c>
      <c r="D16" s="176">
        <v>1210.6</v>
      </c>
      <c r="E16" s="174">
        <v>10675</v>
      </c>
      <c r="F16" s="150">
        <f t="shared" si="0"/>
        <v>10075</v>
      </c>
      <c r="G16" s="18">
        <v>2.0649</v>
      </c>
      <c r="H16" s="42">
        <f>G16-0.0008</f>
        <v>2.0641000000000003</v>
      </c>
      <c r="I16" s="11">
        <v>3.721</v>
      </c>
      <c r="J16" s="207">
        <f>I16-0.04</f>
        <v>3.681</v>
      </c>
      <c r="K16" s="47">
        <v>568.45</v>
      </c>
    </row>
    <row r="17" spans="1:11" s="10" customFormat="1" ht="19.5" customHeight="1">
      <c r="A17" s="9">
        <v>13</v>
      </c>
      <c r="B17" s="12" t="s">
        <v>10</v>
      </c>
      <c r="C17" s="175">
        <v>1268.9</v>
      </c>
      <c r="D17" s="176">
        <v>1195.1</v>
      </c>
      <c r="E17" s="174">
        <v>10550</v>
      </c>
      <c r="F17" s="150">
        <f t="shared" si="0"/>
        <v>9950</v>
      </c>
      <c r="G17" s="18">
        <v>2.0992</v>
      </c>
      <c r="H17" s="42">
        <f>G17-0.0008</f>
        <v>2.0984000000000003</v>
      </c>
      <c r="I17" s="11">
        <v>3.725</v>
      </c>
      <c r="J17" s="207">
        <f>I17-0.04</f>
        <v>3.685</v>
      </c>
      <c r="K17" s="47">
        <v>568.09</v>
      </c>
    </row>
    <row r="18" spans="1:11" s="10" customFormat="1" ht="19.5" customHeight="1">
      <c r="A18" s="9">
        <v>14</v>
      </c>
      <c r="B18" s="12" t="s">
        <v>5</v>
      </c>
      <c r="C18" s="175">
        <v>1291.6</v>
      </c>
      <c r="D18" s="176">
        <v>1216.4</v>
      </c>
      <c r="E18" s="174">
        <v>10650</v>
      </c>
      <c r="F18" s="150">
        <f t="shared" si="0"/>
        <v>10050</v>
      </c>
      <c r="G18" s="18">
        <v>2.0929</v>
      </c>
      <c r="H18" s="42">
        <f>G18-0.0008</f>
        <v>2.0921000000000003</v>
      </c>
      <c r="I18" s="11">
        <v>3.727</v>
      </c>
      <c r="J18" s="207">
        <f>I18-0.04</f>
        <v>3.687</v>
      </c>
      <c r="K18" s="47">
        <v>570.84</v>
      </c>
    </row>
    <row r="19" spans="1:11" s="10" customFormat="1" ht="19.5" customHeight="1">
      <c r="A19" s="9">
        <v>15</v>
      </c>
      <c r="B19" s="12" t="s">
        <v>6</v>
      </c>
      <c r="C19" s="175">
        <v>1296.7</v>
      </c>
      <c r="D19" s="176">
        <v>1221.3</v>
      </c>
      <c r="E19" s="174">
        <v>10650</v>
      </c>
      <c r="F19" s="150">
        <f t="shared" si="0"/>
        <v>10050</v>
      </c>
      <c r="G19" s="18">
        <v>2.0762</v>
      </c>
      <c r="H19" s="42">
        <f>G19-0.0008</f>
        <v>2.0754</v>
      </c>
      <c r="I19" s="11">
        <v>3.728</v>
      </c>
      <c r="J19" s="207">
        <f>I19-0.04</f>
        <v>3.688</v>
      </c>
      <c r="K19" s="47">
        <v>564.2</v>
      </c>
    </row>
    <row r="20" spans="1:11" s="10" customFormat="1" ht="19.5" customHeight="1">
      <c r="A20" s="30">
        <v>16</v>
      </c>
      <c r="B20" s="33" t="s">
        <v>7</v>
      </c>
      <c r="C20" s="155"/>
      <c r="D20" s="156"/>
      <c r="E20" s="80"/>
      <c r="F20" s="157"/>
      <c r="G20" s="37"/>
      <c r="H20" s="55"/>
      <c r="I20" s="32"/>
      <c r="J20" s="185"/>
      <c r="K20" s="54"/>
    </row>
    <row r="21" spans="1:11" s="10" customFormat="1" ht="19.5" customHeight="1">
      <c r="A21" s="30">
        <v>17</v>
      </c>
      <c r="B21" s="33" t="s">
        <v>1</v>
      </c>
      <c r="C21" s="155"/>
      <c r="D21" s="156"/>
      <c r="E21" s="80"/>
      <c r="F21" s="157"/>
      <c r="G21" s="37"/>
      <c r="H21" s="55"/>
      <c r="I21" s="32"/>
      <c r="J21" s="185"/>
      <c r="K21" s="54"/>
    </row>
    <row r="22" spans="1:11" s="10" customFormat="1" ht="19.5" customHeight="1">
      <c r="A22" s="9">
        <v>18</v>
      </c>
      <c r="B22" s="12" t="s">
        <v>8</v>
      </c>
      <c r="C22" s="175">
        <v>1305</v>
      </c>
      <c r="D22" s="176">
        <v>1229</v>
      </c>
      <c r="E22" s="174">
        <v>10700</v>
      </c>
      <c r="F22" s="150">
        <f t="shared" si="0"/>
        <v>10100</v>
      </c>
      <c r="G22" s="18">
        <v>2.0784</v>
      </c>
      <c r="H22" s="42">
        <f>G22-0.0008</f>
        <v>2.0776</v>
      </c>
      <c r="I22" s="11">
        <v>3.727</v>
      </c>
      <c r="J22" s="207">
        <f>I22-0.04</f>
        <v>3.687</v>
      </c>
      <c r="K22" s="47">
        <v>560.34</v>
      </c>
    </row>
    <row r="23" spans="1:11" s="10" customFormat="1" ht="19.5" customHeight="1">
      <c r="A23" s="9">
        <v>19</v>
      </c>
      <c r="B23" s="12" t="s">
        <v>9</v>
      </c>
      <c r="C23" s="175">
        <v>1273</v>
      </c>
      <c r="D23" s="176">
        <v>1199</v>
      </c>
      <c r="E23" s="174">
        <v>10650</v>
      </c>
      <c r="F23" s="150">
        <f t="shared" si="0"/>
        <v>10050</v>
      </c>
      <c r="G23" s="18">
        <v>2.0488</v>
      </c>
      <c r="H23" s="42">
        <f>G23-0.0008</f>
        <v>2.048</v>
      </c>
      <c r="I23" s="11">
        <v>3.728</v>
      </c>
      <c r="J23" s="207">
        <f>I23-0.04</f>
        <v>3.688</v>
      </c>
      <c r="K23" s="47">
        <v>559.11</v>
      </c>
    </row>
    <row r="24" spans="1:11" s="10" customFormat="1" ht="19.5" customHeight="1">
      <c r="A24" s="9">
        <v>20</v>
      </c>
      <c r="B24" s="12" t="s">
        <v>10</v>
      </c>
      <c r="C24" s="175">
        <v>1284.4</v>
      </c>
      <c r="D24" s="176">
        <v>1209.6</v>
      </c>
      <c r="E24" s="174">
        <v>10600</v>
      </c>
      <c r="F24" s="150">
        <f t="shared" si="0"/>
        <v>10000</v>
      </c>
      <c r="G24" s="18">
        <v>2.0199</v>
      </c>
      <c r="H24" s="42">
        <f>G24-0.0008</f>
        <v>2.0191</v>
      </c>
      <c r="I24" s="11">
        <v>3.732</v>
      </c>
      <c r="J24" s="207">
        <f>I24-0.04</f>
        <v>3.692</v>
      </c>
      <c r="K24" s="47">
        <v>559.56</v>
      </c>
    </row>
    <row r="25" spans="1:11" s="10" customFormat="1" ht="19.5" customHeight="1">
      <c r="A25" s="9">
        <v>21</v>
      </c>
      <c r="B25" s="12" t="s">
        <v>5</v>
      </c>
      <c r="C25" s="175">
        <v>1281.3</v>
      </c>
      <c r="D25" s="176">
        <v>1206.7</v>
      </c>
      <c r="E25" s="220" t="s">
        <v>53</v>
      </c>
      <c r="F25" s="221"/>
      <c r="G25" s="18">
        <v>2.0264</v>
      </c>
      <c r="H25" s="42">
        <f>G25-0.0008</f>
        <v>2.0256000000000003</v>
      </c>
      <c r="I25" s="11">
        <v>3.736</v>
      </c>
      <c r="J25" s="207">
        <f>I25-0.04</f>
        <v>3.696</v>
      </c>
      <c r="K25" s="48" t="s">
        <v>67</v>
      </c>
    </row>
    <row r="26" spans="1:11" s="10" customFormat="1" ht="19.5" customHeight="1">
      <c r="A26" s="9">
        <v>22</v>
      </c>
      <c r="B26" s="12" t="s">
        <v>6</v>
      </c>
      <c r="C26" s="175">
        <v>1274.1</v>
      </c>
      <c r="D26" s="176">
        <v>1199.9</v>
      </c>
      <c r="E26" s="174">
        <v>10500</v>
      </c>
      <c r="F26" s="150">
        <f t="shared" si="0"/>
        <v>9900</v>
      </c>
      <c r="G26" s="18">
        <v>2.0279</v>
      </c>
      <c r="H26" s="42">
        <f>G26-0.0008</f>
        <v>2.0271</v>
      </c>
      <c r="I26" s="11">
        <v>3.737</v>
      </c>
      <c r="J26" s="207">
        <f>I26-0.04</f>
        <v>3.697</v>
      </c>
      <c r="K26" s="47">
        <v>558.95</v>
      </c>
    </row>
    <row r="27" spans="1:11" s="10" customFormat="1" ht="19.5" customHeight="1">
      <c r="A27" s="30">
        <v>23</v>
      </c>
      <c r="B27" s="33" t="s">
        <v>7</v>
      </c>
      <c r="C27" s="155"/>
      <c r="D27" s="156"/>
      <c r="E27" s="80"/>
      <c r="F27" s="157"/>
      <c r="G27" s="37"/>
      <c r="H27" s="55"/>
      <c r="I27" s="32"/>
      <c r="J27" s="185"/>
      <c r="K27" s="54"/>
    </row>
    <row r="28" spans="1:11" s="10" customFormat="1" ht="19.5" customHeight="1">
      <c r="A28" s="30">
        <v>24</v>
      </c>
      <c r="B28" s="33" t="s">
        <v>1</v>
      </c>
      <c r="C28" s="155"/>
      <c r="D28" s="156"/>
      <c r="E28" s="80"/>
      <c r="F28" s="157"/>
      <c r="G28" s="37"/>
      <c r="H28" s="55"/>
      <c r="I28" s="32"/>
      <c r="J28" s="185"/>
      <c r="K28" s="54"/>
    </row>
    <row r="29" spans="1:11" s="10" customFormat="1" ht="19.5" customHeight="1">
      <c r="A29" s="9">
        <v>25</v>
      </c>
      <c r="B29" s="12" t="s">
        <v>8</v>
      </c>
      <c r="C29" s="175">
        <v>1280.2</v>
      </c>
      <c r="D29" s="176">
        <v>1205.8</v>
      </c>
      <c r="E29" s="174">
        <v>10500</v>
      </c>
      <c r="F29" s="150">
        <f t="shared" si="0"/>
        <v>9900</v>
      </c>
      <c r="G29" s="18">
        <v>2.0234</v>
      </c>
      <c r="H29" s="42">
        <f>G29-0.0008</f>
        <v>2.0226</v>
      </c>
      <c r="I29" s="239" t="s">
        <v>66</v>
      </c>
      <c r="J29" s="242"/>
      <c r="K29" s="47">
        <v>561.55</v>
      </c>
    </row>
    <row r="30" spans="1:11" s="10" customFormat="1" ht="19.5" customHeight="1">
      <c r="A30" s="9">
        <v>26</v>
      </c>
      <c r="B30" s="12" t="s">
        <v>9</v>
      </c>
      <c r="C30" s="175">
        <v>1288.5</v>
      </c>
      <c r="D30" s="176">
        <v>1213.5</v>
      </c>
      <c r="E30" s="174">
        <v>10500</v>
      </c>
      <c r="F30" s="150">
        <f t="shared" si="0"/>
        <v>9900</v>
      </c>
      <c r="G30" s="18">
        <v>2.0261</v>
      </c>
      <c r="H30" s="42">
        <f>G30-0.0008</f>
        <v>2.0253</v>
      </c>
      <c r="I30" s="11">
        <v>3.739</v>
      </c>
      <c r="J30" s="207">
        <f>I30-0.04</f>
        <v>3.699</v>
      </c>
      <c r="K30" s="47">
        <v>562.39</v>
      </c>
    </row>
    <row r="31" spans="1:11" s="10" customFormat="1" ht="19.5" customHeight="1">
      <c r="A31" s="9">
        <v>27</v>
      </c>
      <c r="B31" s="12" t="s">
        <v>10</v>
      </c>
      <c r="C31" s="175">
        <v>1295.2</v>
      </c>
      <c r="D31" s="176">
        <v>1219.8</v>
      </c>
      <c r="E31" s="174">
        <v>10600</v>
      </c>
      <c r="F31" s="150">
        <f t="shared" si="0"/>
        <v>10000</v>
      </c>
      <c r="G31" s="18">
        <v>2.0095</v>
      </c>
      <c r="H31" s="42">
        <f>G31-0.0008</f>
        <v>2.0087</v>
      </c>
      <c r="I31" s="11">
        <v>3.737</v>
      </c>
      <c r="J31" s="207">
        <f>I31-0.04</f>
        <v>3.697</v>
      </c>
      <c r="K31" s="47">
        <v>564.33</v>
      </c>
    </row>
    <row r="32" spans="1:11" s="10" customFormat="1" ht="19.5" customHeight="1">
      <c r="A32" s="9">
        <v>28</v>
      </c>
      <c r="B32" s="12" t="s">
        <v>5</v>
      </c>
      <c r="C32" s="175">
        <v>1313.2</v>
      </c>
      <c r="D32" s="176">
        <v>1236.8</v>
      </c>
      <c r="E32" s="174">
        <v>10600</v>
      </c>
      <c r="F32" s="150">
        <f t="shared" si="0"/>
        <v>10000</v>
      </c>
      <c r="G32" s="18">
        <v>2.0144</v>
      </c>
      <c r="H32" s="42">
        <f>G32-0.0008</f>
        <v>2.0136000000000003</v>
      </c>
      <c r="I32" s="11">
        <v>3.744</v>
      </c>
      <c r="J32" s="207">
        <f>I32-0.04</f>
        <v>3.704</v>
      </c>
      <c r="K32" s="47">
        <v>565.6</v>
      </c>
    </row>
    <row r="33" spans="1:11" s="10" customFormat="1" ht="19.5" customHeight="1">
      <c r="A33" s="9">
        <v>29</v>
      </c>
      <c r="B33" s="12" t="s">
        <v>6</v>
      </c>
      <c r="C33" s="175">
        <v>1295.7</v>
      </c>
      <c r="D33" s="176">
        <v>1220.3</v>
      </c>
      <c r="E33" s="174">
        <v>10680</v>
      </c>
      <c r="F33" s="150">
        <f t="shared" si="0"/>
        <v>10080</v>
      </c>
      <c r="G33" s="18">
        <v>1.973</v>
      </c>
      <c r="H33" s="42">
        <f>G33-0.0008</f>
        <v>1.9722000000000002</v>
      </c>
      <c r="I33" s="11">
        <v>3.749</v>
      </c>
      <c r="J33" s="207">
        <f>I33-0.04</f>
        <v>3.709</v>
      </c>
      <c r="K33" s="47">
        <v>564.64</v>
      </c>
    </row>
    <row r="34" spans="1:11" s="10" customFormat="1" ht="19.5" customHeight="1">
      <c r="A34" s="30">
        <v>30</v>
      </c>
      <c r="B34" s="33" t="s">
        <v>7</v>
      </c>
      <c r="C34" s="155"/>
      <c r="D34" s="156"/>
      <c r="E34" s="80"/>
      <c r="F34" s="157"/>
      <c r="G34" s="37"/>
      <c r="H34" s="55"/>
      <c r="I34" s="32"/>
      <c r="J34" s="185"/>
      <c r="K34" s="54"/>
    </row>
    <row r="35" spans="1:11" s="10" customFormat="1" ht="19.5" customHeight="1" thickBot="1">
      <c r="A35" s="31">
        <v>31</v>
      </c>
      <c r="B35" s="33" t="s">
        <v>1</v>
      </c>
      <c r="C35" s="178"/>
      <c r="D35" s="179"/>
      <c r="E35" s="80"/>
      <c r="F35" s="157"/>
      <c r="G35" s="169"/>
      <c r="H35" s="171"/>
      <c r="I35" s="102"/>
      <c r="J35" s="208"/>
      <c r="K35" s="83"/>
    </row>
    <row r="36" spans="1:11" ht="19.5" customHeight="1">
      <c r="A36" s="212" t="s">
        <v>11</v>
      </c>
      <c r="B36" s="213"/>
      <c r="C36" s="143">
        <f>IF((MAX(C5:C35))&gt;0,MAX(C5:C35),"")</f>
        <v>1320.9</v>
      </c>
      <c r="D36" s="180">
        <f>IF((MAX(D5:D35))&gt;0,MAX(D5:D35),"")</f>
        <v>1244.1</v>
      </c>
      <c r="E36" s="145">
        <f aca="true" t="shared" si="1" ref="E36:K36">IF((MAX(E5:E35))&gt;0,MAX(E5:E35),"")</f>
        <v>10900</v>
      </c>
      <c r="F36" s="146">
        <f t="shared" si="1"/>
        <v>10300</v>
      </c>
      <c r="G36" s="103">
        <f t="shared" si="1"/>
        <v>2.1476</v>
      </c>
      <c r="H36" s="104">
        <f t="shared" si="1"/>
        <v>2.1468000000000003</v>
      </c>
      <c r="I36" s="103">
        <f t="shared" si="1"/>
        <v>3.749</v>
      </c>
      <c r="J36" s="104">
        <f t="shared" si="1"/>
        <v>3.709</v>
      </c>
      <c r="K36" s="86">
        <f t="shared" si="1"/>
        <v>580.1</v>
      </c>
    </row>
    <row r="37" spans="1:11" ht="19.5" customHeight="1">
      <c r="A37" s="214" t="s">
        <v>12</v>
      </c>
      <c r="B37" s="215"/>
      <c r="C37" s="147">
        <f>IF((MIN(C5:C35))&gt;0,MIN(C5:C35),"")</f>
        <v>1268.9</v>
      </c>
      <c r="D37" s="181">
        <f>IF((MIN(D5:D35))&gt;0,MIN(D5:D35),"")</f>
        <v>1195.1</v>
      </c>
      <c r="E37" s="149">
        <f aca="true" t="shared" si="2" ref="E37:K37">IF((MIN(E5:E35))&gt;0,MIN(E5:E35),"")</f>
        <v>10500</v>
      </c>
      <c r="F37" s="150">
        <f t="shared" si="2"/>
        <v>9900</v>
      </c>
      <c r="G37" s="105">
        <f t="shared" si="2"/>
        <v>1.973</v>
      </c>
      <c r="H37" s="106">
        <f t="shared" si="2"/>
        <v>1.9722000000000002</v>
      </c>
      <c r="I37" s="105">
        <f t="shared" si="2"/>
        <v>3.695</v>
      </c>
      <c r="J37" s="106">
        <f t="shared" si="2"/>
        <v>3.655</v>
      </c>
      <c r="K37" s="87">
        <f t="shared" si="2"/>
        <v>558.95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1290.1157894736843</v>
      </c>
      <c r="D38" s="182">
        <f>IF(ISERROR(AVERAGE(D5:D35)),"",AVERAGE(D5:D35))</f>
        <v>1215.042105263158</v>
      </c>
      <c r="E38" s="153">
        <f aca="true" t="shared" si="3" ref="E38:K38">IF(ISERROR(AVERAGE(E5:E35)),"",AVERAGE(E5:E35))</f>
        <v>10642.75</v>
      </c>
      <c r="F38" s="154">
        <f t="shared" si="3"/>
        <v>10042.75</v>
      </c>
      <c r="G38" s="107">
        <f t="shared" si="3"/>
        <v>2.060905</v>
      </c>
      <c r="H38" s="108">
        <f t="shared" si="3"/>
        <v>2.060105</v>
      </c>
      <c r="I38" s="107">
        <f t="shared" si="3"/>
        <v>3.726157894736842</v>
      </c>
      <c r="J38" s="108">
        <f t="shared" si="3"/>
        <v>3.6861578947368425</v>
      </c>
      <c r="K38" s="88">
        <f t="shared" si="3"/>
        <v>565.717894736842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20">
    <mergeCell ref="I2:J2"/>
    <mergeCell ref="I29:J29"/>
    <mergeCell ref="E25:F25"/>
    <mergeCell ref="E3:F3"/>
    <mergeCell ref="G3:H3"/>
    <mergeCell ref="I3:J3"/>
    <mergeCell ref="E2:F2"/>
    <mergeCell ref="I5:J5"/>
    <mergeCell ref="G5:H5"/>
    <mergeCell ref="G2:H2"/>
    <mergeCell ref="A1:B1"/>
    <mergeCell ref="A2:B3"/>
    <mergeCell ref="C2:D2"/>
    <mergeCell ref="C3:D3"/>
    <mergeCell ref="A36:B36"/>
    <mergeCell ref="A37:B37"/>
    <mergeCell ref="A38:B38"/>
    <mergeCell ref="C5:D5"/>
    <mergeCell ref="C6:D6"/>
    <mergeCell ref="C9:D9"/>
  </mergeCells>
  <printOptions/>
  <pageMargins left="0.3937007874015748" right="0.2755905511811024" top="0.3937007874015748" bottom="0.1968503937007874" header="0.5118110236220472" footer="0.1968503937007874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23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15</v>
      </c>
      <c r="C5" s="172">
        <v>1283.8</v>
      </c>
      <c r="D5" s="135">
        <v>1209.2</v>
      </c>
      <c r="E5" s="136">
        <v>10500</v>
      </c>
      <c r="F5" s="137">
        <v>9900</v>
      </c>
      <c r="G5" s="138">
        <v>1.944</v>
      </c>
      <c r="H5" s="139">
        <v>1.9432</v>
      </c>
      <c r="I5" s="41">
        <v>3.745</v>
      </c>
      <c r="J5" s="183">
        <v>3.705</v>
      </c>
      <c r="K5" s="89">
        <v>560.58</v>
      </c>
    </row>
    <row r="6" spans="1:11" s="10" customFormat="1" ht="19.5" customHeight="1">
      <c r="A6" s="9">
        <v>2</v>
      </c>
      <c r="B6" s="12" t="s">
        <v>9</v>
      </c>
      <c r="C6" s="95">
        <v>1266.9</v>
      </c>
      <c r="D6" s="97">
        <v>1193.1</v>
      </c>
      <c r="E6" s="136">
        <v>10450</v>
      </c>
      <c r="F6" s="78">
        <v>9850</v>
      </c>
      <c r="G6" s="18">
        <v>1.937</v>
      </c>
      <c r="H6" s="139">
        <v>1.9362</v>
      </c>
      <c r="I6" s="41">
        <v>3.743</v>
      </c>
      <c r="J6" s="22">
        <v>3.703</v>
      </c>
      <c r="K6" s="46">
        <v>560.62</v>
      </c>
    </row>
    <row r="7" spans="1:11" s="10" customFormat="1" ht="19.5" customHeight="1">
      <c r="A7" s="9">
        <v>3</v>
      </c>
      <c r="B7" s="12" t="s">
        <v>10</v>
      </c>
      <c r="C7" s="13">
        <v>1268.9</v>
      </c>
      <c r="D7" s="97">
        <v>1195.1</v>
      </c>
      <c r="E7" s="76">
        <v>10450</v>
      </c>
      <c r="F7" s="78">
        <v>9850</v>
      </c>
      <c r="G7" s="140">
        <v>1.96</v>
      </c>
      <c r="H7" s="42">
        <v>1.9592</v>
      </c>
      <c r="I7" s="11">
        <v>3.744</v>
      </c>
      <c r="J7" s="207">
        <v>3.704</v>
      </c>
      <c r="K7" s="47">
        <v>565.67</v>
      </c>
    </row>
    <row r="8" spans="1:11" s="10" customFormat="1" ht="19.5" customHeight="1">
      <c r="A8" s="9">
        <v>4</v>
      </c>
      <c r="B8" s="12" t="s">
        <v>5</v>
      </c>
      <c r="C8" s="13">
        <v>1276.6</v>
      </c>
      <c r="D8" s="64">
        <v>1202.4</v>
      </c>
      <c r="E8" s="76">
        <v>10400</v>
      </c>
      <c r="F8" s="78">
        <v>9800</v>
      </c>
      <c r="G8" s="18">
        <v>1.9497</v>
      </c>
      <c r="H8" s="42">
        <v>1.9489</v>
      </c>
      <c r="I8" s="11">
        <v>3.743</v>
      </c>
      <c r="J8" s="207">
        <v>3.703</v>
      </c>
      <c r="K8" s="47">
        <v>565.67</v>
      </c>
    </row>
    <row r="9" spans="1:11" s="10" customFormat="1" ht="19.5" customHeight="1">
      <c r="A9" s="9">
        <v>5</v>
      </c>
      <c r="B9" s="12" t="s">
        <v>6</v>
      </c>
      <c r="C9" s="13">
        <v>1282.3</v>
      </c>
      <c r="D9" s="64">
        <v>1207.7</v>
      </c>
      <c r="E9" s="76">
        <v>10300</v>
      </c>
      <c r="F9" s="78">
        <v>9700</v>
      </c>
      <c r="G9" s="18">
        <v>1.9534</v>
      </c>
      <c r="H9" s="167">
        <v>1.9526</v>
      </c>
      <c r="I9" s="11">
        <v>3.757</v>
      </c>
      <c r="J9" s="207">
        <v>3.717</v>
      </c>
      <c r="K9" s="47">
        <v>566.12</v>
      </c>
    </row>
    <row r="10" spans="1:11" s="10" customFormat="1" ht="19.5" customHeight="1">
      <c r="A10" s="30">
        <v>6</v>
      </c>
      <c r="B10" s="33" t="s">
        <v>7</v>
      </c>
      <c r="C10" s="34"/>
      <c r="D10" s="36"/>
      <c r="E10" s="34"/>
      <c r="F10" s="36"/>
      <c r="G10" s="37"/>
      <c r="H10" s="52"/>
      <c r="I10" s="32"/>
      <c r="J10" s="185"/>
      <c r="K10" s="54"/>
    </row>
    <row r="11" spans="1:11" s="10" customFormat="1" ht="19.5" customHeight="1">
      <c r="A11" s="30">
        <v>7</v>
      </c>
      <c r="B11" s="33" t="s">
        <v>1</v>
      </c>
      <c r="C11" s="34"/>
      <c r="D11" s="36"/>
      <c r="E11" s="34"/>
      <c r="F11" s="36"/>
      <c r="G11" s="37"/>
      <c r="H11" s="52"/>
      <c r="I11" s="32"/>
      <c r="J11" s="185"/>
      <c r="K11" s="54"/>
    </row>
    <row r="12" spans="1:11" s="10" customFormat="1" ht="19.5" customHeight="1">
      <c r="A12" s="9">
        <v>8</v>
      </c>
      <c r="B12" s="12" t="s">
        <v>8</v>
      </c>
      <c r="C12" s="173">
        <v>1283.3</v>
      </c>
      <c r="D12" s="64">
        <v>1208.7</v>
      </c>
      <c r="E12" s="76">
        <v>10250</v>
      </c>
      <c r="F12" s="78">
        <v>9650</v>
      </c>
      <c r="G12" s="18">
        <v>1.9704</v>
      </c>
      <c r="H12" s="42">
        <v>1.9696</v>
      </c>
      <c r="I12" s="11">
        <v>3.759</v>
      </c>
      <c r="J12" s="207">
        <v>3.719</v>
      </c>
      <c r="K12" s="47">
        <v>565.77</v>
      </c>
    </row>
    <row r="13" spans="1:11" s="10" customFormat="1" ht="19.5" customHeight="1">
      <c r="A13" s="9">
        <v>9</v>
      </c>
      <c r="B13" s="12" t="s">
        <v>9</v>
      </c>
      <c r="C13" s="13">
        <v>1288.5</v>
      </c>
      <c r="D13" s="64">
        <v>1213.5</v>
      </c>
      <c r="E13" s="76">
        <v>10300</v>
      </c>
      <c r="F13" s="78">
        <v>9700</v>
      </c>
      <c r="G13" s="18">
        <v>1.9385</v>
      </c>
      <c r="H13" s="42">
        <v>1.9377</v>
      </c>
      <c r="I13" s="11">
        <v>3.76</v>
      </c>
      <c r="J13" s="207">
        <v>3.72</v>
      </c>
      <c r="K13" s="47">
        <v>568.71</v>
      </c>
    </row>
    <row r="14" spans="1:11" s="10" customFormat="1" ht="19.5" customHeight="1">
      <c r="A14" s="9">
        <v>10</v>
      </c>
      <c r="B14" s="12" t="s">
        <v>10</v>
      </c>
      <c r="C14" s="13">
        <v>1294.1</v>
      </c>
      <c r="D14" s="64">
        <v>1218.9</v>
      </c>
      <c r="E14" s="76">
        <v>10275</v>
      </c>
      <c r="F14" s="78">
        <v>9675</v>
      </c>
      <c r="G14" s="91">
        <v>1.9474</v>
      </c>
      <c r="H14" s="142">
        <v>1.9466</v>
      </c>
      <c r="I14" s="11">
        <v>3.76</v>
      </c>
      <c r="J14" s="207">
        <v>3.72</v>
      </c>
      <c r="K14" s="47">
        <v>566.25</v>
      </c>
    </row>
    <row r="15" spans="1:11" s="10" customFormat="1" ht="19.5" customHeight="1">
      <c r="A15" s="9">
        <v>11</v>
      </c>
      <c r="B15" s="12" t="s">
        <v>5</v>
      </c>
      <c r="C15" s="13">
        <v>1290.8</v>
      </c>
      <c r="D15" s="64">
        <v>1215.8</v>
      </c>
      <c r="E15" s="76">
        <v>10300</v>
      </c>
      <c r="F15" s="77">
        <v>9700</v>
      </c>
      <c r="G15" s="238" t="s">
        <v>70</v>
      </c>
      <c r="H15" s="219"/>
      <c r="I15" s="11">
        <v>3.76</v>
      </c>
      <c r="J15" s="207">
        <v>3.72</v>
      </c>
      <c r="K15" s="47">
        <v>565.62</v>
      </c>
    </row>
    <row r="16" spans="1:11" s="10" customFormat="1" ht="19.5" customHeight="1">
      <c r="A16" s="9">
        <v>12</v>
      </c>
      <c r="B16" s="12" t="s">
        <v>6</v>
      </c>
      <c r="C16" s="13">
        <v>1285.9</v>
      </c>
      <c r="D16" s="17">
        <v>1211.1</v>
      </c>
      <c r="E16" s="76">
        <v>10350</v>
      </c>
      <c r="F16" s="78">
        <v>9750</v>
      </c>
      <c r="G16" s="18">
        <v>1.9301</v>
      </c>
      <c r="H16" s="22">
        <v>1.9293</v>
      </c>
      <c r="I16" s="11">
        <v>3.764</v>
      </c>
      <c r="J16" s="207">
        <v>3.724</v>
      </c>
      <c r="K16" s="47">
        <v>564.24</v>
      </c>
    </row>
    <row r="17" spans="1:11" s="10" customFormat="1" ht="19.5" customHeight="1">
      <c r="A17" s="30">
        <v>13</v>
      </c>
      <c r="B17" s="33" t="s">
        <v>7</v>
      </c>
      <c r="C17" s="34"/>
      <c r="D17" s="36"/>
      <c r="E17" s="80"/>
      <c r="F17" s="79"/>
      <c r="G17" s="37"/>
      <c r="H17" s="55"/>
      <c r="I17" s="32"/>
      <c r="J17" s="185"/>
      <c r="K17" s="54"/>
    </row>
    <row r="18" spans="1:11" s="10" customFormat="1" ht="19.5" customHeight="1">
      <c r="A18" s="30">
        <v>14</v>
      </c>
      <c r="B18" s="33" t="s">
        <v>1</v>
      </c>
      <c r="C18" s="34"/>
      <c r="D18" s="36"/>
      <c r="E18" s="80"/>
      <c r="F18" s="79"/>
      <c r="G18" s="37"/>
      <c r="H18" s="55"/>
      <c r="I18" s="32"/>
      <c r="J18" s="185"/>
      <c r="K18" s="54"/>
    </row>
    <row r="19" spans="1:11" s="10" customFormat="1" ht="19.5" customHeight="1">
      <c r="A19" s="9">
        <v>15</v>
      </c>
      <c r="B19" s="12" t="s">
        <v>8</v>
      </c>
      <c r="C19" s="13">
        <v>1292.6</v>
      </c>
      <c r="D19" s="64">
        <v>1217.4</v>
      </c>
      <c r="E19" s="76">
        <v>10350</v>
      </c>
      <c r="F19" s="78">
        <v>9750</v>
      </c>
      <c r="G19" s="18">
        <v>1.9458</v>
      </c>
      <c r="H19" s="22">
        <v>1.945</v>
      </c>
      <c r="I19" s="256" t="s">
        <v>69</v>
      </c>
      <c r="J19" s="215"/>
      <c r="K19" s="47">
        <v>562.09</v>
      </c>
    </row>
    <row r="20" spans="1:11" s="10" customFormat="1" ht="19.5" customHeight="1">
      <c r="A20" s="9">
        <v>16</v>
      </c>
      <c r="B20" s="12" t="s">
        <v>9</v>
      </c>
      <c r="C20" s="13">
        <v>1306</v>
      </c>
      <c r="D20" s="64">
        <v>1230</v>
      </c>
      <c r="E20" s="76">
        <v>10450</v>
      </c>
      <c r="F20" s="78">
        <v>9850</v>
      </c>
      <c r="G20" s="18">
        <v>1.9461</v>
      </c>
      <c r="H20" s="22">
        <v>1.9453</v>
      </c>
      <c r="I20" s="11">
        <v>3.766</v>
      </c>
      <c r="J20" s="207">
        <v>3.726</v>
      </c>
      <c r="K20" s="47">
        <v>565.21</v>
      </c>
    </row>
    <row r="21" spans="1:11" s="10" customFormat="1" ht="19.5" customHeight="1">
      <c r="A21" s="9">
        <v>17</v>
      </c>
      <c r="B21" s="12" t="s">
        <v>10</v>
      </c>
      <c r="C21" s="13">
        <v>1299.3</v>
      </c>
      <c r="D21" s="64">
        <v>1223.7</v>
      </c>
      <c r="E21" s="76">
        <v>10450</v>
      </c>
      <c r="F21" s="78">
        <v>9850</v>
      </c>
      <c r="G21" s="18">
        <v>1.9784</v>
      </c>
      <c r="H21" s="22">
        <v>1.9776</v>
      </c>
      <c r="I21" s="11">
        <v>3.767</v>
      </c>
      <c r="J21" s="207">
        <v>3.727</v>
      </c>
      <c r="K21" s="47">
        <v>553.14</v>
      </c>
    </row>
    <row r="22" spans="1:11" s="10" customFormat="1" ht="19.5" customHeight="1">
      <c r="A22" s="9">
        <v>18</v>
      </c>
      <c r="B22" s="12" t="s">
        <v>5</v>
      </c>
      <c r="C22" s="13">
        <v>1297.8</v>
      </c>
      <c r="D22" s="64">
        <v>1222.2</v>
      </c>
      <c r="E22" s="76">
        <v>10500</v>
      </c>
      <c r="F22" s="78">
        <v>9900</v>
      </c>
      <c r="G22" s="18">
        <v>1.9709</v>
      </c>
      <c r="H22" s="22">
        <v>1.9701</v>
      </c>
      <c r="I22" s="11">
        <v>3.768</v>
      </c>
      <c r="J22" s="207">
        <v>3.728</v>
      </c>
      <c r="K22" s="47">
        <v>549.99</v>
      </c>
    </row>
    <row r="23" spans="1:11" s="10" customFormat="1" ht="19.5" customHeight="1">
      <c r="A23" s="9">
        <v>19</v>
      </c>
      <c r="B23" s="12" t="s">
        <v>6</v>
      </c>
      <c r="C23" s="13">
        <v>1302.9</v>
      </c>
      <c r="D23" s="64">
        <v>1227.1</v>
      </c>
      <c r="E23" s="76">
        <v>10800</v>
      </c>
      <c r="F23" s="78">
        <v>10000</v>
      </c>
      <c r="G23" s="18">
        <v>1.9592</v>
      </c>
      <c r="H23" s="22">
        <v>1.9584</v>
      </c>
      <c r="I23" s="11">
        <v>3.775</v>
      </c>
      <c r="J23" s="207">
        <v>3.735</v>
      </c>
      <c r="K23" s="47">
        <v>539.81</v>
      </c>
    </row>
    <row r="24" spans="1:11" s="10" customFormat="1" ht="19.5" customHeight="1">
      <c r="A24" s="30">
        <v>20</v>
      </c>
      <c r="B24" s="33" t="s">
        <v>7</v>
      </c>
      <c r="C24" s="34"/>
      <c r="D24" s="36"/>
      <c r="E24" s="80"/>
      <c r="F24" s="79"/>
      <c r="G24" s="37"/>
      <c r="H24" s="55"/>
      <c r="I24" s="32"/>
      <c r="J24" s="185"/>
      <c r="K24" s="54"/>
    </row>
    <row r="25" spans="1:11" s="10" customFormat="1" ht="19.5" customHeight="1">
      <c r="A25" s="30">
        <v>21</v>
      </c>
      <c r="B25" s="33" t="s">
        <v>1</v>
      </c>
      <c r="C25" s="34"/>
      <c r="D25" s="36"/>
      <c r="E25" s="80"/>
      <c r="F25" s="79"/>
      <c r="G25" s="37"/>
      <c r="H25" s="55"/>
      <c r="I25" s="32"/>
      <c r="J25" s="185"/>
      <c r="K25" s="54"/>
    </row>
    <row r="26" spans="1:11" s="10" customFormat="1" ht="19.5" customHeight="1">
      <c r="A26" s="9">
        <v>22</v>
      </c>
      <c r="B26" s="12" t="s">
        <v>8</v>
      </c>
      <c r="C26" s="13">
        <v>1305.5</v>
      </c>
      <c r="D26" s="64">
        <v>1229.5</v>
      </c>
      <c r="E26" s="76">
        <v>10700</v>
      </c>
      <c r="F26" s="78">
        <v>9900</v>
      </c>
      <c r="G26" s="18">
        <v>2.0074</v>
      </c>
      <c r="H26" s="22">
        <v>2.0066</v>
      </c>
      <c r="I26" s="11">
        <v>3.781</v>
      </c>
      <c r="J26" s="207">
        <v>3.741</v>
      </c>
      <c r="K26" s="47">
        <v>536.43</v>
      </c>
    </row>
    <row r="27" spans="1:11" s="10" customFormat="1" ht="19.5" customHeight="1">
      <c r="A27" s="9">
        <v>23</v>
      </c>
      <c r="B27" s="12" t="s">
        <v>9</v>
      </c>
      <c r="C27" s="13">
        <v>1319.4</v>
      </c>
      <c r="D27" s="64">
        <v>1242.6</v>
      </c>
      <c r="E27" s="76">
        <v>10700</v>
      </c>
      <c r="F27" s="78">
        <v>10100</v>
      </c>
      <c r="G27" s="18">
        <v>2.0019</v>
      </c>
      <c r="H27" s="22">
        <v>2.0011</v>
      </c>
      <c r="I27" s="11">
        <v>3.793</v>
      </c>
      <c r="J27" s="207">
        <v>3.753</v>
      </c>
      <c r="K27" s="47">
        <v>534.42</v>
      </c>
    </row>
    <row r="28" spans="1:11" s="10" customFormat="1" ht="19.5" customHeight="1">
      <c r="A28" s="9">
        <v>24</v>
      </c>
      <c r="B28" s="12" t="s">
        <v>10</v>
      </c>
      <c r="C28" s="13">
        <v>1316.8</v>
      </c>
      <c r="D28" s="64">
        <v>1240.2</v>
      </c>
      <c r="E28" s="76">
        <v>10650</v>
      </c>
      <c r="F28" s="78">
        <v>10050</v>
      </c>
      <c r="G28" s="18">
        <v>1.9724</v>
      </c>
      <c r="H28" s="22">
        <v>1.9716</v>
      </c>
      <c r="I28" s="11">
        <v>3.792</v>
      </c>
      <c r="J28" s="207">
        <v>3.752</v>
      </c>
      <c r="K28" s="47">
        <v>533.8</v>
      </c>
    </row>
    <row r="29" spans="1:11" s="10" customFormat="1" ht="19.5" customHeight="1">
      <c r="A29" s="9">
        <v>25</v>
      </c>
      <c r="B29" s="12" t="s">
        <v>5</v>
      </c>
      <c r="C29" s="13">
        <v>1316.3</v>
      </c>
      <c r="D29" s="64">
        <v>1239.7</v>
      </c>
      <c r="E29" s="76">
        <v>10600</v>
      </c>
      <c r="F29" s="78">
        <v>10000</v>
      </c>
      <c r="G29" s="18">
        <v>1.9562</v>
      </c>
      <c r="H29" s="22">
        <v>1.9554</v>
      </c>
      <c r="I29" s="11">
        <v>3.795</v>
      </c>
      <c r="J29" s="207">
        <v>3.755</v>
      </c>
      <c r="K29" s="47">
        <v>532.69</v>
      </c>
    </row>
    <row r="30" spans="1:11" s="10" customFormat="1" ht="19.5" customHeight="1">
      <c r="A30" s="9">
        <v>26</v>
      </c>
      <c r="B30" s="12" t="s">
        <v>6</v>
      </c>
      <c r="C30" s="13">
        <v>1321.4</v>
      </c>
      <c r="D30" s="64">
        <v>1244.6</v>
      </c>
      <c r="E30" s="76">
        <v>10500</v>
      </c>
      <c r="F30" s="78">
        <v>9900</v>
      </c>
      <c r="G30" s="18">
        <v>1.9396</v>
      </c>
      <c r="H30" s="22">
        <v>1.9388</v>
      </c>
      <c r="I30" s="11">
        <v>3.798</v>
      </c>
      <c r="J30" s="207">
        <v>3.758</v>
      </c>
      <c r="K30" s="47">
        <v>531.93</v>
      </c>
    </row>
    <row r="31" spans="1:11" s="10" customFormat="1" ht="19.5" customHeight="1">
      <c r="A31" s="30">
        <v>27</v>
      </c>
      <c r="B31" s="33" t="s">
        <v>7</v>
      </c>
      <c r="C31" s="34"/>
      <c r="D31" s="36"/>
      <c r="E31" s="80"/>
      <c r="F31" s="79"/>
      <c r="G31" s="37"/>
      <c r="H31" s="55"/>
      <c r="I31" s="32"/>
      <c r="J31" s="185"/>
      <c r="K31" s="54"/>
    </row>
    <row r="32" spans="1:11" s="10" customFormat="1" ht="19.5" customHeight="1">
      <c r="A32" s="30">
        <v>28</v>
      </c>
      <c r="B32" s="33" t="s">
        <v>1</v>
      </c>
      <c r="C32" s="34"/>
      <c r="D32" s="36"/>
      <c r="E32" s="80"/>
      <c r="F32" s="79"/>
      <c r="G32" s="37"/>
      <c r="H32" s="55"/>
      <c r="I32" s="32"/>
      <c r="J32" s="185"/>
      <c r="K32" s="54"/>
    </row>
    <row r="33" spans="1:11" s="10" customFormat="1" ht="19.5" customHeight="1">
      <c r="A33" s="9">
        <v>29</v>
      </c>
      <c r="B33" s="12" t="s">
        <v>8</v>
      </c>
      <c r="C33" s="13">
        <v>1316.8</v>
      </c>
      <c r="D33" s="64">
        <v>1240.2</v>
      </c>
      <c r="E33" s="76">
        <v>10500</v>
      </c>
      <c r="F33" s="78">
        <v>9900</v>
      </c>
      <c r="G33" s="18">
        <v>1.9487</v>
      </c>
      <c r="H33" s="22">
        <v>1.9479</v>
      </c>
      <c r="I33" s="11">
        <v>3.79</v>
      </c>
      <c r="J33" s="207">
        <v>3.75</v>
      </c>
      <c r="K33" s="206" t="s">
        <v>71</v>
      </c>
    </row>
    <row r="34" spans="1:11" s="10" customFormat="1" ht="19.5" customHeight="1">
      <c r="A34" s="9">
        <v>30</v>
      </c>
      <c r="B34" s="12" t="s">
        <v>9</v>
      </c>
      <c r="C34" s="13">
        <v>1319.4</v>
      </c>
      <c r="D34" s="64">
        <v>1242.6</v>
      </c>
      <c r="E34" s="76">
        <v>10580</v>
      </c>
      <c r="F34" s="78">
        <v>9980</v>
      </c>
      <c r="G34" s="18">
        <v>1.9516</v>
      </c>
      <c r="H34" s="22">
        <v>1.9508</v>
      </c>
      <c r="I34" s="11">
        <v>3.797</v>
      </c>
      <c r="J34" s="207">
        <v>3.757</v>
      </c>
      <c r="K34" s="47">
        <v>529.07</v>
      </c>
    </row>
    <row r="35" spans="1:11" s="10" customFormat="1" ht="19.5" customHeight="1" thickBot="1">
      <c r="A35" s="14"/>
      <c r="B35" s="12"/>
      <c r="C35" s="39"/>
      <c r="D35" s="40"/>
      <c r="E35" s="81"/>
      <c r="F35" s="82"/>
      <c r="G35" s="91"/>
      <c r="H35" s="92"/>
      <c r="I35" s="98"/>
      <c r="J35" s="209"/>
      <c r="K35" s="84"/>
    </row>
    <row r="36" spans="1:11" ht="19.5" customHeight="1">
      <c r="A36" s="212" t="s">
        <v>11</v>
      </c>
      <c r="B36" s="213"/>
      <c r="C36" s="143">
        <f>IF((MAX(C5:C35))&gt;0,MAX(C5:C35),"")</f>
        <v>1321.4</v>
      </c>
      <c r="D36" s="144">
        <f>IF((MAX(D5:D35))&gt;0,MAX(D5:D35),"")</f>
        <v>1244.6</v>
      </c>
      <c r="E36" s="145">
        <f aca="true" t="shared" si="0" ref="E36:K36">IF((MAX(E5:E35))&gt;0,MAX(E5:E35),"")</f>
        <v>10800</v>
      </c>
      <c r="F36" s="146">
        <f t="shared" si="0"/>
        <v>10100</v>
      </c>
      <c r="G36" s="103">
        <f t="shared" si="0"/>
        <v>2.0074</v>
      </c>
      <c r="H36" s="104">
        <f t="shared" si="0"/>
        <v>2.0066</v>
      </c>
      <c r="I36" s="103">
        <f t="shared" si="0"/>
        <v>3.798</v>
      </c>
      <c r="J36" s="104">
        <f t="shared" si="0"/>
        <v>3.758</v>
      </c>
      <c r="K36" s="86">
        <f t="shared" si="0"/>
        <v>568.71</v>
      </c>
    </row>
    <row r="37" spans="1:11" ht="19.5" customHeight="1">
      <c r="A37" s="214" t="s">
        <v>12</v>
      </c>
      <c r="B37" s="215"/>
      <c r="C37" s="147">
        <f>IF((MIN(C5:C35))&gt;0,MIN(C5:C35),"")</f>
        <v>1266.9</v>
      </c>
      <c r="D37" s="148">
        <f>IF((MIN(D5:D35))&gt;0,MIN(D5:D35),"")</f>
        <v>1193.1</v>
      </c>
      <c r="E37" s="149">
        <f aca="true" t="shared" si="1" ref="E37:K37">IF((MIN(E5:E35))&gt;0,MIN(E5:E35),"")</f>
        <v>10250</v>
      </c>
      <c r="F37" s="150">
        <f t="shared" si="1"/>
        <v>9650</v>
      </c>
      <c r="G37" s="105">
        <f t="shared" si="1"/>
        <v>1.9301</v>
      </c>
      <c r="H37" s="106">
        <f t="shared" si="1"/>
        <v>1.9293</v>
      </c>
      <c r="I37" s="105">
        <f t="shared" si="1"/>
        <v>3.743</v>
      </c>
      <c r="J37" s="106">
        <f t="shared" si="1"/>
        <v>3.703</v>
      </c>
      <c r="K37" s="87">
        <f t="shared" si="1"/>
        <v>529.07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1297.059090909091</v>
      </c>
      <c r="D38" s="152">
        <f>IF(ISERROR(AVERAGE(D5:D35)),"",AVERAGE(D5:D35))</f>
        <v>1221.6045454545454</v>
      </c>
      <c r="E38" s="153">
        <f aca="true" t="shared" si="2" ref="E38:K38">IF(ISERROR(AVERAGE(E5:E35)),"",AVERAGE(E5:E35))</f>
        <v>10470.681818181818</v>
      </c>
      <c r="F38" s="154">
        <f t="shared" si="2"/>
        <v>9852.5</v>
      </c>
      <c r="G38" s="107">
        <f t="shared" si="2"/>
        <v>1.9575571428571428</v>
      </c>
      <c r="H38" s="108">
        <f t="shared" si="2"/>
        <v>1.9567571428571426</v>
      </c>
      <c r="I38" s="107">
        <f t="shared" si="2"/>
        <v>3.7693809523809523</v>
      </c>
      <c r="J38" s="108">
        <f t="shared" si="2"/>
        <v>3.7293809523809527</v>
      </c>
      <c r="K38" s="88">
        <f t="shared" si="2"/>
        <v>553.23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5">
    <mergeCell ref="A1:B1"/>
    <mergeCell ref="A2:B3"/>
    <mergeCell ref="C3:D3"/>
    <mergeCell ref="I3:J3"/>
    <mergeCell ref="C2:D2"/>
    <mergeCell ref="E3:F3"/>
    <mergeCell ref="G3:H3"/>
    <mergeCell ref="G2:H2"/>
    <mergeCell ref="A38:B38"/>
    <mergeCell ref="E2:F2"/>
    <mergeCell ref="I2:J2"/>
    <mergeCell ref="A36:B36"/>
    <mergeCell ref="A37:B37"/>
    <mergeCell ref="G15:H15"/>
    <mergeCell ref="I19:J19"/>
  </mergeCells>
  <printOptions/>
  <pageMargins left="0.3937007874015748" right="0.1968503937007874" top="0.3937007874015748" bottom="0.2362204724409449" header="0.35433070866141736" footer="0.31496062992125984"/>
  <pageSetup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24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18</v>
      </c>
      <c r="C5" s="61">
        <v>1308.1</v>
      </c>
      <c r="D5" s="62">
        <v>1231.9</v>
      </c>
      <c r="E5" s="136">
        <v>10450</v>
      </c>
      <c r="F5" s="137">
        <v>9850</v>
      </c>
      <c r="G5" s="138">
        <v>1.9342</v>
      </c>
      <c r="H5" s="139">
        <v>1.9334</v>
      </c>
      <c r="I5" s="41">
        <v>3.799</v>
      </c>
      <c r="J5" s="183">
        <v>3.759</v>
      </c>
      <c r="K5" s="89">
        <v>531.76</v>
      </c>
    </row>
    <row r="6" spans="1:11" s="10" customFormat="1" ht="19.5" customHeight="1">
      <c r="A6" s="9">
        <v>2</v>
      </c>
      <c r="B6" s="12" t="s">
        <v>5</v>
      </c>
      <c r="C6" s="93">
        <v>1293.6</v>
      </c>
      <c r="D6" s="94">
        <v>1218.4</v>
      </c>
      <c r="E6" s="136">
        <v>10400</v>
      </c>
      <c r="F6" s="78">
        <v>9800</v>
      </c>
      <c r="G6" s="18">
        <v>1.9469</v>
      </c>
      <c r="H6" s="139">
        <v>1.9461</v>
      </c>
      <c r="I6" s="41">
        <v>3.801</v>
      </c>
      <c r="J6" s="22">
        <v>3.761</v>
      </c>
      <c r="K6" s="46">
        <v>534.99</v>
      </c>
    </row>
    <row r="7" spans="1:11" s="10" customFormat="1" ht="19.5" customHeight="1">
      <c r="A7" s="9">
        <v>3</v>
      </c>
      <c r="B7" s="12" t="s">
        <v>6</v>
      </c>
      <c r="C7" s="95">
        <v>1312.2</v>
      </c>
      <c r="D7" s="64">
        <v>1235.8</v>
      </c>
      <c r="E7" s="76">
        <v>10530</v>
      </c>
      <c r="F7" s="78">
        <v>9930</v>
      </c>
      <c r="G7" s="140">
        <v>1.9474</v>
      </c>
      <c r="H7" s="42">
        <v>1.9466</v>
      </c>
      <c r="I7" s="11">
        <v>3.803</v>
      </c>
      <c r="J7" s="207">
        <v>3.763</v>
      </c>
      <c r="K7" s="47">
        <v>543.59</v>
      </c>
    </row>
    <row r="8" spans="1:11" s="10" customFormat="1" ht="19.5" customHeight="1">
      <c r="A8" s="30">
        <v>4</v>
      </c>
      <c r="B8" s="33" t="s">
        <v>7</v>
      </c>
      <c r="C8" s="34"/>
      <c r="D8" s="112"/>
      <c r="E8" s="80"/>
      <c r="F8" s="79"/>
      <c r="G8" s="37"/>
      <c r="H8" s="52"/>
      <c r="I8" s="32"/>
      <c r="J8" s="185"/>
      <c r="K8" s="54"/>
    </row>
    <row r="9" spans="1:11" s="10" customFormat="1" ht="19.5" customHeight="1">
      <c r="A9" s="30">
        <v>5</v>
      </c>
      <c r="B9" s="33" t="s">
        <v>1</v>
      </c>
      <c r="C9" s="34"/>
      <c r="D9" s="112"/>
      <c r="E9" s="80"/>
      <c r="F9" s="79"/>
      <c r="G9" s="37"/>
      <c r="H9" s="141"/>
      <c r="I9" s="32"/>
      <c r="J9" s="185"/>
      <c r="K9" s="54"/>
    </row>
    <row r="10" spans="1:11" s="10" customFormat="1" ht="19.5" customHeight="1">
      <c r="A10" s="9">
        <v>6</v>
      </c>
      <c r="B10" s="12" t="s">
        <v>8</v>
      </c>
      <c r="C10" s="13">
        <v>1303.9</v>
      </c>
      <c r="D10" s="96">
        <v>1228.1</v>
      </c>
      <c r="E10" s="76">
        <v>10500</v>
      </c>
      <c r="F10" s="78">
        <v>9900</v>
      </c>
      <c r="G10" s="18">
        <v>1.9711</v>
      </c>
      <c r="H10" s="42">
        <v>1.9703</v>
      </c>
      <c r="I10" s="11">
        <v>3.803</v>
      </c>
      <c r="J10" s="207">
        <v>3.763</v>
      </c>
      <c r="K10" s="47">
        <v>541.37</v>
      </c>
    </row>
    <row r="11" spans="1:11" s="10" customFormat="1" ht="19.5" customHeight="1">
      <c r="A11" s="9">
        <v>7</v>
      </c>
      <c r="B11" s="12" t="s">
        <v>9</v>
      </c>
      <c r="C11" s="13">
        <v>1301.9</v>
      </c>
      <c r="D11" s="96">
        <v>1226.1</v>
      </c>
      <c r="E11" s="76">
        <v>10500</v>
      </c>
      <c r="F11" s="78">
        <v>9900</v>
      </c>
      <c r="G11" s="18">
        <v>1.9641</v>
      </c>
      <c r="H11" s="42">
        <v>1.9633</v>
      </c>
      <c r="I11" s="11">
        <v>3.805</v>
      </c>
      <c r="J11" s="207">
        <v>3.765</v>
      </c>
      <c r="K11" s="47">
        <v>540.35</v>
      </c>
    </row>
    <row r="12" spans="1:11" s="10" customFormat="1" ht="19.5" customHeight="1">
      <c r="A12" s="9">
        <v>8</v>
      </c>
      <c r="B12" s="12" t="s">
        <v>10</v>
      </c>
      <c r="C12" s="93">
        <v>1314.2</v>
      </c>
      <c r="D12" s="94">
        <v>1237.8</v>
      </c>
      <c r="E12" s="220" t="s">
        <v>72</v>
      </c>
      <c r="F12" s="219"/>
      <c r="G12" s="18">
        <v>1.9982</v>
      </c>
      <c r="H12" s="42">
        <v>1.9974</v>
      </c>
      <c r="I12" s="11">
        <v>3.808</v>
      </c>
      <c r="J12" s="207">
        <v>3.768</v>
      </c>
      <c r="K12" s="47">
        <v>540.42</v>
      </c>
    </row>
    <row r="13" spans="1:11" s="10" customFormat="1" ht="19.5" customHeight="1">
      <c r="A13" s="9">
        <v>9</v>
      </c>
      <c r="B13" s="12" t="s">
        <v>5</v>
      </c>
      <c r="C13" s="95">
        <v>1316.3</v>
      </c>
      <c r="D13" s="97">
        <v>1239.7</v>
      </c>
      <c r="E13" s="76">
        <v>10500</v>
      </c>
      <c r="F13" s="78">
        <v>9900</v>
      </c>
      <c r="G13" s="18">
        <v>1.9921</v>
      </c>
      <c r="H13" s="42">
        <v>1.9913</v>
      </c>
      <c r="I13" s="239" t="s">
        <v>73</v>
      </c>
      <c r="J13" s="219"/>
      <c r="K13" s="47">
        <v>546.05</v>
      </c>
    </row>
    <row r="14" spans="1:11" s="10" customFormat="1" ht="19.5" customHeight="1">
      <c r="A14" s="9">
        <v>10</v>
      </c>
      <c r="B14" s="12" t="s">
        <v>6</v>
      </c>
      <c r="C14" s="95">
        <v>1311.1</v>
      </c>
      <c r="D14" s="64">
        <v>1234.9</v>
      </c>
      <c r="E14" s="76">
        <v>10350</v>
      </c>
      <c r="F14" s="78">
        <v>9750</v>
      </c>
      <c r="G14" s="91">
        <v>2.0147</v>
      </c>
      <c r="H14" s="142">
        <v>2.0139</v>
      </c>
      <c r="I14" s="239" t="s">
        <v>101</v>
      </c>
      <c r="J14" s="219"/>
      <c r="K14" s="47">
        <v>547.65</v>
      </c>
    </row>
    <row r="15" spans="1:11" s="10" customFormat="1" ht="19.5" customHeight="1">
      <c r="A15" s="30">
        <v>11</v>
      </c>
      <c r="B15" s="33" t="s">
        <v>7</v>
      </c>
      <c r="C15" s="34"/>
      <c r="D15" s="111"/>
      <c r="E15" s="80"/>
      <c r="F15" s="99"/>
      <c r="G15" s="37"/>
      <c r="H15" s="55"/>
      <c r="I15" s="32"/>
      <c r="J15" s="185"/>
      <c r="K15" s="54"/>
    </row>
    <row r="16" spans="1:11" s="10" customFormat="1" ht="19.5" customHeight="1">
      <c r="A16" s="30">
        <v>12</v>
      </c>
      <c r="B16" s="33" t="s">
        <v>1</v>
      </c>
      <c r="C16" s="34"/>
      <c r="D16" s="112"/>
      <c r="E16" s="80"/>
      <c r="F16" s="79"/>
      <c r="G16" s="37"/>
      <c r="H16" s="55"/>
      <c r="I16" s="32"/>
      <c r="J16" s="185"/>
      <c r="K16" s="54"/>
    </row>
    <row r="17" spans="1:11" s="10" customFormat="1" ht="19.5" customHeight="1">
      <c r="A17" s="9">
        <v>13</v>
      </c>
      <c r="B17" s="12" t="s">
        <v>8</v>
      </c>
      <c r="C17" s="93">
        <v>1321.4</v>
      </c>
      <c r="D17" s="94">
        <v>1244.6</v>
      </c>
      <c r="E17" s="76">
        <v>10400</v>
      </c>
      <c r="F17" s="78">
        <v>9800</v>
      </c>
      <c r="G17" s="18">
        <v>1.9895</v>
      </c>
      <c r="H17" s="22">
        <v>1.9887</v>
      </c>
      <c r="I17" s="11">
        <v>3.808</v>
      </c>
      <c r="J17" s="207">
        <v>3.768</v>
      </c>
      <c r="K17" s="47">
        <v>551.7</v>
      </c>
    </row>
    <row r="18" spans="1:11" s="10" customFormat="1" ht="19.5" customHeight="1">
      <c r="A18" s="9">
        <v>14</v>
      </c>
      <c r="B18" s="12" t="s">
        <v>9</v>
      </c>
      <c r="C18" s="93">
        <v>1336.9</v>
      </c>
      <c r="D18" s="94">
        <v>1259.1</v>
      </c>
      <c r="E18" s="76">
        <v>10500</v>
      </c>
      <c r="F18" s="78">
        <v>9900</v>
      </c>
      <c r="G18" s="18">
        <v>1.9704</v>
      </c>
      <c r="H18" s="22">
        <v>1.9696</v>
      </c>
      <c r="I18" s="11">
        <v>3.806</v>
      </c>
      <c r="J18" s="207">
        <v>3.766</v>
      </c>
      <c r="K18" s="47">
        <v>548.68</v>
      </c>
    </row>
    <row r="19" spans="1:11" s="10" customFormat="1" ht="19.5" customHeight="1">
      <c r="A19" s="9">
        <v>15</v>
      </c>
      <c r="B19" s="12" t="s">
        <v>10</v>
      </c>
      <c r="C19" s="93">
        <v>1319.4</v>
      </c>
      <c r="D19" s="97">
        <v>1242.6</v>
      </c>
      <c r="E19" s="76">
        <v>10430</v>
      </c>
      <c r="F19" s="78">
        <v>9830</v>
      </c>
      <c r="G19" s="18">
        <v>1.942</v>
      </c>
      <c r="H19" s="22">
        <v>1.9412</v>
      </c>
      <c r="I19" s="11">
        <v>3.807</v>
      </c>
      <c r="J19" s="207">
        <v>3.767</v>
      </c>
      <c r="K19" s="47">
        <v>548.35</v>
      </c>
    </row>
    <row r="20" spans="1:11" s="10" customFormat="1" ht="19.5" customHeight="1">
      <c r="A20" s="9">
        <v>16</v>
      </c>
      <c r="B20" s="12" t="s">
        <v>5</v>
      </c>
      <c r="C20" s="95">
        <v>1303.9</v>
      </c>
      <c r="D20" s="64">
        <v>1228.1</v>
      </c>
      <c r="E20" s="76">
        <v>10350</v>
      </c>
      <c r="F20" s="78">
        <v>9750</v>
      </c>
      <c r="G20" s="18">
        <v>1.934</v>
      </c>
      <c r="H20" s="22">
        <v>1.9332</v>
      </c>
      <c r="I20" s="11">
        <v>3.807</v>
      </c>
      <c r="J20" s="207">
        <v>3.767</v>
      </c>
      <c r="K20" s="48" t="s">
        <v>74</v>
      </c>
    </row>
    <row r="21" spans="1:11" s="10" customFormat="1" ht="19.5" customHeight="1">
      <c r="A21" s="9">
        <v>17</v>
      </c>
      <c r="B21" s="12" t="s">
        <v>6</v>
      </c>
      <c r="C21" s="95">
        <v>1293.6</v>
      </c>
      <c r="D21" s="64">
        <v>1218.4</v>
      </c>
      <c r="E21" s="76">
        <v>10325</v>
      </c>
      <c r="F21" s="78">
        <v>9725</v>
      </c>
      <c r="G21" s="18">
        <v>1.929</v>
      </c>
      <c r="H21" s="22">
        <v>1.9282</v>
      </c>
      <c r="I21" s="11">
        <v>3.808</v>
      </c>
      <c r="J21" s="207">
        <v>3.768</v>
      </c>
      <c r="K21" s="47">
        <v>541.3</v>
      </c>
    </row>
    <row r="22" spans="1:11" s="10" customFormat="1" ht="19.5" customHeight="1">
      <c r="A22" s="30">
        <v>18</v>
      </c>
      <c r="B22" s="33" t="s">
        <v>7</v>
      </c>
      <c r="C22" s="34"/>
      <c r="D22" s="112"/>
      <c r="E22" s="80"/>
      <c r="F22" s="79"/>
      <c r="G22" s="37"/>
      <c r="H22" s="55"/>
      <c r="I22" s="32"/>
      <c r="J22" s="185"/>
      <c r="K22" s="54"/>
    </row>
    <row r="23" spans="1:11" s="10" customFormat="1" ht="19.5" customHeight="1">
      <c r="A23" s="30">
        <v>19</v>
      </c>
      <c r="B23" s="33" t="s">
        <v>1</v>
      </c>
      <c r="C23" s="34"/>
      <c r="D23" s="112"/>
      <c r="E23" s="80"/>
      <c r="F23" s="79"/>
      <c r="G23" s="37"/>
      <c r="H23" s="55"/>
      <c r="I23" s="32"/>
      <c r="J23" s="185"/>
      <c r="K23" s="54"/>
    </row>
    <row r="24" spans="1:11" s="10" customFormat="1" ht="19.5" customHeight="1">
      <c r="A24" s="9">
        <v>20</v>
      </c>
      <c r="B24" s="12" t="s">
        <v>8</v>
      </c>
      <c r="C24" s="13">
        <v>1292.6</v>
      </c>
      <c r="D24" s="96">
        <v>1217.4</v>
      </c>
      <c r="E24" s="220" t="s">
        <v>75</v>
      </c>
      <c r="F24" s="219"/>
      <c r="G24" s="18">
        <v>1.9068</v>
      </c>
      <c r="H24" s="22">
        <v>1.906</v>
      </c>
      <c r="I24" s="11">
        <v>3.808</v>
      </c>
      <c r="J24" s="207">
        <v>3.768</v>
      </c>
      <c r="K24" s="47">
        <v>532.17</v>
      </c>
    </row>
    <row r="25" spans="1:11" s="10" customFormat="1" ht="19.5" customHeight="1">
      <c r="A25" s="9">
        <v>21</v>
      </c>
      <c r="B25" s="12" t="s">
        <v>9</v>
      </c>
      <c r="C25" s="13">
        <v>1277.2</v>
      </c>
      <c r="D25" s="96">
        <v>1202.8</v>
      </c>
      <c r="E25" s="76">
        <v>10325</v>
      </c>
      <c r="F25" s="78">
        <v>9725</v>
      </c>
      <c r="G25" s="18">
        <v>1.9043</v>
      </c>
      <c r="H25" s="22">
        <v>1.9035</v>
      </c>
      <c r="I25" s="11">
        <v>3.808</v>
      </c>
      <c r="J25" s="207">
        <v>3.768</v>
      </c>
      <c r="K25" s="47">
        <v>531.33</v>
      </c>
    </row>
    <row r="26" spans="1:11" s="10" customFormat="1" ht="19.5" customHeight="1">
      <c r="A26" s="9">
        <v>22</v>
      </c>
      <c r="B26" s="12" t="s">
        <v>10</v>
      </c>
      <c r="C26" s="13">
        <v>1288.5</v>
      </c>
      <c r="D26" s="96">
        <v>1213.5</v>
      </c>
      <c r="E26" s="76">
        <v>10300</v>
      </c>
      <c r="F26" s="78">
        <v>9700</v>
      </c>
      <c r="G26" s="18">
        <v>1.9029</v>
      </c>
      <c r="H26" s="22">
        <v>1.9021</v>
      </c>
      <c r="I26" s="11">
        <v>3.808</v>
      </c>
      <c r="J26" s="207">
        <v>3.768</v>
      </c>
      <c r="K26" s="47">
        <v>532.59</v>
      </c>
    </row>
    <row r="27" spans="1:11" s="10" customFormat="1" ht="19.5" customHeight="1">
      <c r="A27" s="9">
        <v>23</v>
      </c>
      <c r="B27" s="12" t="s">
        <v>5</v>
      </c>
      <c r="C27" s="95">
        <v>1287.5</v>
      </c>
      <c r="D27" s="64">
        <v>1212.5</v>
      </c>
      <c r="E27" s="76">
        <v>10300</v>
      </c>
      <c r="F27" s="78">
        <v>9700</v>
      </c>
      <c r="G27" s="18">
        <v>1.8922</v>
      </c>
      <c r="H27" s="22">
        <v>1.8914</v>
      </c>
      <c r="I27" s="11">
        <v>3.808</v>
      </c>
      <c r="J27" s="207">
        <v>3.768</v>
      </c>
      <c r="K27" s="47">
        <v>533.61</v>
      </c>
    </row>
    <row r="28" spans="1:11" s="10" customFormat="1" ht="19.5" customHeight="1">
      <c r="A28" s="9">
        <v>24</v>
      </c>
      <c r="B28" s="12" t="s">
        <v>6</v>
      </c>
      <c r="C28" s="95">
        <v>1280.8</v>
      </c>
      <c r="D28" s="64">
        <v>1206.2</v>
      </c>
      <c r="E28" s="76">
        <v>10250</v>
      </c>
      <c r="F28" s="78">
        <v>9650</v>
      </c>
      <c r="G28" s="18">
        <v>1.896</v>
      </c>
      <c r="H28" s="22">
        <v>1.8952</v>
      </c>
      <c r="I28" s="11">
        <v>3.809</v>
      </c>
      <c r="J28" s="207">
        <v>3.769</v>
      </c>
      <c r="K28" s="47">
        <v>534.12</v>
      </c>
    </row>
    <row r="29" spans="1:11" s="10" customFormat="1" ht="19.5" customHeight="1">
      <c r="A29" s="30">
        <v>25</v>
      </c>
      <c r="B29" s="33" t="s">
        <v>7</v>
      </c>
      <c r="C29" s="34"/>
      <c r="D29" s="112"/>
      <c r="E29" s="80"/>
      <c r="F29" s="79"/>
      <c r="G29" s="37"/>
      <c r="H29" s="55"/>
      <c r="I29" s="32"/>
      <c r="J29" s="185"/>
      <c r="K29" s="54"/>
    </row>
    <row r="30" spans="1:11" s="10" customFormat="1" ht="19.5" customHeight="1">
      <c r="A30" s="30">
        <v>26</v>
      </c>
      <c r="B30" s="33" t="s">
        <v>1</v>
      </c>
      <c r="C30" s="34"/>
      <c r="D30" s="112"/>
      <c r="E30" s="80"/>
      <c r="F30" s="79"/>
      <c r="G30" s="37"/>
      <c r="H30" s="55"/>
      <c r="I30" s="32"/>
      <c r="J30" s="185"/>
      <c r="K30" s="54"/>
    </row>
    <row r="31" spans="1:11" s="10" customFormat="1" ht="19.5" customHeight="1">
      <c r="A31" s="9">
        <v>27</v>
      </c>
      <c r="B31" s="12" t="s">
        <v>8</v>
      </c>
      <c r="C31" s="95">
        <v>1284.9</v>
      </c>
      <c r="D31" s="64">
        <v>1210.1</v>
      </c>
      <c r="E31" s="76">
        <v>10250</v>
      </c>
      <c r="F31" s="78">
        <v>9650</v>
      </c>
      <c r="G31" s="18">
        <v>1.8837</v>
      </c>
      <c r="H31" s="22">
        <v>1.8829</v>
      </c>
      <c r="I31" s="11">
        <v>3.81</v>
      </c>
      <c r="J31" s="207">
        <v>3.77</v>
      </c>
      <c r="K31" s="47">
        <v>538.22</v>
      </c>
    </row>
    <row r="32" spans="1:11" s="10" customFormat="1" ht="19.5" customHeight="1">
      <c r="A32" s="9">
        <v>28</v>
      </c>
      <c r="B32" s="12" t="s">
        <v>9</v>
      </c>
      <c r="C32" s="95">
        <v>1281.3</v>
      </c>
      <c r="D32" s="64">
        <v>1206.7</v>
      </c>
      <c r="E32" s="76">
        <v>10225</v>
      </c>
      <c r="F32" s="78">
        <v>9625</v>
      </c>
      <c r="G32" s="18">
        <v>1.8819</v>
      </c>
      <c r="H32" s="22">
        <v>1.8811</v>
      </c>
      <c r="I32" s="11">
        <v>3.815</v>
      </c>
      <c r="J32" s="207">
        <v>3.775</v>
      </c>
      <c r="K32" s="47">
        <v>540.85</v>
      </c>
    </row>
    <row r="33" spans="1:11" s="10" customFormat="1" ht="19.5" customHeight="1">
      <c r="A33" s="9">
        <v>29</v>
      </c>
      <c r="B33" s="12" t="s">
        <v>10</v>
      </c>
      <c r="C33" s="13">
        <v>1276.1</v>
      </c>
      <c r="D33" s="97">
        <v>1201.9</v>
      </c>
      <c r="E33" s="76">
        <v>10250</v>
      </c>
      <c r="F33" s="78">
        <v>9650</v>
      </c>
      <c r="G33" s="18">
        <v>1.8982</v>
      </c>
      <c r="H33" s="22">
        <v>1.8974</v>
      </c>
      <c r="I33" s="11">
        <v>3.824</v>
      </c>
      <c r="J33" s="207">
        <v>3.784</v>
      </c>
      <c r="K33" s="47">
        <v>544.72</v>
      </c>
    </row>
    <row r="34" spans="1:11" s="10" customFormat="1" ht="19.5" customHeight="1">
      <c r="A34" s="9">
        <v>30</v>
      </c>
      <c r="B34" s="12" t="s">
        <v>5</v>
      </c>
      <c r="C34" s="13">
        <v>1277.2</v>
      </c>
      <c r="D34" s="97">
        <v>1202.8</v>
      </c>
      <c r="E34" s="76">
        <v>10275</v>
      </c>
      <c r="F34" s="78">
        <v>9675</v>
      </c>
      <c r="G34" s="18">
        <v>1.8811</v>
      </c>
      <c r="H34" s="22">
        <v>1.8803</v>
      </c>
      <c r="I34" s="11">
        <v>3.829</v>
      </c>
      <c r="J34" s="207">
        <v>3.789</v>
      </c>
      <c r="K34" s="47">
        <v>543.53</v>
      </c>
    </row>
    <row r="35" spans="1:11" s="10" customFormat="1" ht="19.5" customHeight="1" thickBot="1">
      <c r="A35" s="14">
        <v>31</v>
      </c>
      <c r="B35" s="12" t="s">
        <v>6</v>
      </c>
      <c r="C35" s="113">
        <v>1266.9</v>
      </c>
      <c r="D35" s="114">
        <v>1193.1</v>
      </c>
      <c r="E35" s="81">
        <v>10300</v>
      </c>
      <c r="F35" s="82">
        <v>9700</v>
      </c>
      <c r="G35" s="91">
        <v>1.8726</v>
      </c>
      <c r="H35" s="92">
        <v>1.8718</v>
      </c>
      <c r="I35" s="98">
        <v>3.83</v>
      </c>
      <c r="J35" s="209">
        <v>3.79</v>
      </c>
      <c r="K35" s="84">
        <v>541.9</v>
      </c>
    </row>
    <row r="36" spans="1:11" ht="19.5" customHeight="1">
      <c r="A36" s="212" t="s">
        <v>11</v>
      </c>
      <c r="B36" s="213"/>
      <c r="C36" s="143">
        <f>IF((MAX(C5:C35))&gt;0,MAX(C5:C35),"")</f>
        <v>1336.9</v>
      </c>
      <c r="D36" s="144">
        <f>IF((MAX(D5:D35))&gt;0,MAX(D5:D35),"")</f>
        <v>1259.1</v>
      </c>
      <c r="E36" s="145">
        <f aca="true" t="shared" si="0" ref="E36:K36">IF((MAX(E5:E35))&gt;0,MAX(E5:E35),"")</f>
        <v>10530</v>
      </c>
      <c r="F36" s="146">
        <f t="shared" si="0"/>
        <v>9930</v>
      </c>
      <c r="G36" s="103">
        <f t="shared" si="0"/>
        <v>2.0147</v>
      </c>
      <c r="H36" s="104">
        <f t="shared" si="0"/>
        <v>2.0139</v>
      </c>
      <c r="I36" s="103">
        <f t="shared" si="0"/>
        <v>3.83</v>
      </c>
      <c r="J36" s="104">
        <f t="shared" si="0"/>
        <v>3.79</v>
      </c>
      <c r="K36" s="86">
        <f t="shared" si="0"/>
        <v>551.7</v>
      </c>
    </row>
    <row r="37" spans="1:11" ht="19.5" customHeight="1">
      <c r="A37" s="214" t="s">
        <v>12</v>
      </c>
      <c r="B37" s="215"/>
      <c r="C37" s="147">
        <f>IF((MIN(C5:C35))&gt;0,MIN(C5:C35),"")</f>
        <v>1266.9</v>
      </c>
      <c r="D37" s="148">
        <f>IF((MIN(D5:D35))&gt;0,MIN(D5:D35),"")</f>
        <v>1193.1</v>
      </c>
      <c r="E37" s="149">
        <f aca="true" t="shared" si="1" ref="E37:K37">IF((MIN(E5:E35))&gt;0,MIN(E5:E35),"")</f>
        <v>10225</v>
      </c>
      <c r="F37" s="150">
        <f t="shared" si="1"/>
        <v>9625</v>
      </c>
      <c r="G37" s="105">
        <f t="shared" si="1"/>
        <v>1.8726</v>
      </c>
      <c r="H37" s="106">
        <f t="shared" si="1"/>
        <v>1.8718</v>
      </c>
      <c r="I37" s="105">
        <f t="shared" si="1"/>
        <v>3.799</v>
      </c>
      <c r="J37" s="106">
        <f t="shared" si="1"/>
        <v>3.759</v>
      </c>
      <c r="K37" s="87">
        <f t="shared" si="1"/>
        <v>531.33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1297.8043478260868</v>
      </c>
      <c r="D38" s="152">
        <f>IF(ISERROR(AVERAGE(D5:D35)),"",AVERAGE(D5:D35))</f>
        <v>1222.2826086956522</v>
      </c>
      <c r="E38" s="153">
        <f aca="true" t="shared" si="2" ref="E38:K38">IF(ISERROR(AVERAGE(E5:E35)),"",AVERAGE(E5:E35))</f>
        <v>10367.142857142857</v>
      </c>
      <c r="F38" s="154">
        <f t="shared" si="2"/>
        <v>9767.142857142857</v>
      </c>
      <c r="G38" s="107">
        <f t="shared" si="2"/>
        <v>1.9327521739130438</v>
      </c>
      <c r="H38" s="108">
        <f t="shared" si="2"/>
        <v>1.9319521739130432</v>
      </c>
      <c r="I38" s="107">
        <f t="shared" si="2"/>
        <v>3.809714285714285</v>
      </c>
      <c r="J38" s="108">
        <f t="shared" si="2"/>
        <v>3.7697142857142873</v>
      </c>
      <c r="K38" s="88">
        <f t="shared" si="2"/>
        <v>540.4204545454545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7">
    <mergeCell ref="I14:J14"/>
    <mergeCell ref="E12:F12"/>
    <mergeCell ref="I13:J13"/>
    <mergeCell ref="G3:H3"/>
    <mergeCell ref="I3:J3"/>
    <mergeCell ref="E3:F3"/>
    <mergeCell ref="E2:F2"/>
    <mergeCell ref="G2:H2"/>
    <mergeCell ref="I2:J2"/>
    <mergeCell ref="A1:B1"/>
    <mergeCell ref="A2:B3"/>
    <mergeCell ref="C2:D2"/>
    <mergeCell ref="C3:D3"/>
    <mergeCell ref="A36:B36"/>
    <mergeCell ref="A37:B37"/>
    <mergeCell ref="A38:B38"/>
    <mergeCell ref="E24:F24"/>
  </mergeCells>
  <printOptions/>
  <pageMargins left="0.3937007874015748" right="0.1968503937007874" top="0.3937007874015748" bottom="0.2" header="0.3937007874015748" footer="0.28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25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30">
        <v>1</v>
      </c>
      <c r="B5" s="33" t="s">
        <v>35</v>
      </c>
      <c r="C5" s="161"/>
      <c r="D5" s="162"/>
      <c r="E5" s="163"/>
      <c r="F5" s="164"/>
      <c r="G5" s="165"/>
      <c r="H5" s="166"/>
      <c r="I5" s="51"/>
      <c r="J5" s="210"/>
      <c r="K5" s="85"/>
    </row>
    <row r="6" spans="1:11" s="10" customFormat="1" ht="19.5" customHeight="1">
      <c r="A6" s="30">
        <v>2</v>
      </c>
      <c r="B6" s="33" t="s">
        <v>1</v>
      </c>
      <c r="C6" s="161"/>
      <c r="D6" s="112"/>
      <c r="E6" s="163"/>
      <c r="F6" s="79"/>
      <c r="G6" s="37"/>
      <c r="H6" s="166"/>
      <c r="I6" s="51"/>
      <c r="J6" s="55"/>
      <c r="K6" s="53"/>
    </row>
    <row r="7" spans="1:11" s="10" customFormat="1" ht="19.5" customHeight="1">
      <c r="A7" s="9">
        <v>3</v>
      </c>
      <c r="B7" s="12" t="s">
        <v>8</v>
      </c>
      <c r="C7" s="93">
        <v>1257.1</v>
      </c>
      <c r="D7" s="160">
        <v>1183.9</v>
      </c>
      <c r="E7" s="76">
        <v>10200</v>
      </c>
      <c r="F7" s="78">
        <v>9600</v>
      </c>
      <c r="G7" s="140">
        <v>1.8369</v>
      </c>
      <c r="H7" s="42">
        <v>1.8361</v>
      </c>
      <c r="I7" s="11">
        <v>3.826</v>
      </c>
      <c r="J7" s="207">
        <v>3.786</v>
      </c>
      <c r="K7" s="47">
        <v>541.3</v>
      </c>
    </row>
    <row r="8" spans="1:11" s="10" customFormat="1" ht="19.5" customHeight="1">
      <c r="A8" s="9">
        <v>4</v>
      </c>
      <c r="B8" s="12" t="s">
        <v>9</v>
      </c>
      <c r="C8" s="13">
        <v>1252.9</v>
      </c>
      <c r="D8" s="17">
        <v>1180.1</v>
      </c>
      <c r="E8" s="76">
        <v>10150</v>
      </c>
      <c r="F8" s="78">
        <v>9550</v>
      </c>
      <c r="G8" s="18">
        <v>1.8272</v>
      </c>
      <c r="H8" s="42">
        <v>1.8264</v>
      </c>
      <c r="I8" s="11">
        <v>3.823</v>
      </c>
      <c r="J8" s="207">
        <v>3.783</v>
      </c>
      <c r="K8" s="47">
        <v>538.22</v>
      </c>
    </row>
    <row r="9" spans="1:11" s="10" customFormat="1" ht="19.5" customHeight="1">
      <c r="A9" s="9">
        <v>5</v>
      </c>
      <c r="B9" s="12" t="s">
        <v>10</v>
      </c>
      <c r="C9" s="13">
        <v>1255.5</v>
      </c>
      <c r="D9" s="17">
        <v>1182.5</v>
      </c>
      <c r="E9" s="76">
        <v>10100</v>
      </c>
      <c r="F9" s="78">
        <v>9500</v>
      </c>
      <c r="G9" s="18">
        <v>1.8181</v>
      </c>
      <c r="H9" s="167">
        <v>1.8173</v>
      </c>
      <c r="I9" s="11">
        <v>3.825</v>
      </c>
      <c r="J9" s="207">
        <v>3.785</v>
      </c>
      <c r="K9" s="47">
        <v>539.4</v>
      </c>
    </row>
    <row r="10" spans="1:11" s="10" customFormat="1" ht="19.5" customHeight="1">
      <c r="A10" s="9">
        <v>6</v>
      </c>
      <c r="B10" s="12" t="s">
        <v>5</v>
      </c>
      <c r="C10" s="13">
        <v>1259.6</v>
      </c>
      <c r="D10" s="17">
        <v>1186.4</v>
      </c>
      <c r="E10" s="76">
        <v>10150</v>
      </c>
      <c r="F10" s="78">
        <v>9555</v>
      </c>
      <c r="G10" s="18">
        <v>1.8348</v>
      </c>
      <c r="H10" s="42">
        <v>1.834</v>
      </c>
      <c r="I10" s="11">
        <v>3.826</v>
      </c>
      <c r="J10" s="207">
        <v>3.786</v>
      </c>
      <c r="K10" s="47">
        <v>540.99</v>
      </c>
    </row>
    <row r="11" spans="1:11" s="10" customFormat="1" ht="19.5" customHeight="1">
      <c r="A11" s="9">
        <v>7</v>
      </c>
      <c r="B11" s="12" t="s">
        <v>6</v>
      </c>
      <c r="C11" s="13">
        <v>1261.7</v>
      </c>
      <c r="D11" s="17">
        <v>1188.3</v>
      </c>
      <c r="E11" s="76">
        <v>10200</v>
      </c>
      <c r="F11" s="78">
        <v>9600</v>
      </c>
      <c r="G11" s="18">
        <v>1.8232</v>
      </c>
      <c r="H11" s="42">
        <v>1.8224</v>
      </c>
      <c r="I11" s="11">
        <v>3.827</v>
      </c>
      <c r="J11" s="207">
        <v>3.787</v>
      </c>
      <c r="K11" s="47">
        <v>541.71</v>
      </c>
    </row>
    <row r="12" spans="1:11" s="10" customFormat="1" ht="19.5" customHeight="1">
      <c r="A12" s="30">
        <v>8</v>
      </c>
      <c r="B12" s="33" t="s">
        <v>7</v>
      </c>
      <c r="C12" s="34"/>
      <c r="D12" s="36"/>
      <c r="E12" s="80"/>
      <c r="F12" s="79"/>
      <c r="G12" s="37"/>
      <c r="H12" s="52"/>
      <c r="I12" s="32"/>
      <c r="J12" s="185"/>
      <c r="K12" s="54"/>
    </row>
    <row r="13" spans="1:11" s="10" customFormat="1" ht="19.5" customHeight="1">
      <c r="A13" s="30">
        <v>9</v>
      </c>
      <c r="B13" s="33" t="s">
        <v>1</v>
      </c>
      <c r="C13" s="34"/>
      <c r="D13" s="36"/>
      <c r="E13" s="80"/>
      <c r="F13" s="79"/>
      <c r="G13" s="37"/>
      <c r="H13" s="52"/>
      <c r="I13" s="32"/>
      <c r="J13" s="185"/>
      <c r="K13" s="54"/>
    </row>
    <row r="14" spans="1:11" s="10" customFormat="1" ht="19.5" customHeight="1">
      <c r="A14" s="9">
        <v>10</v>
      </c>
      <c r="B14" s="12" t="s">
        <v>8</v>
      </c>
      <c r="C14" s="13">
        <v>1256.6</v>
      </c>
      <c r="D14" s="17">
        <v>1183.4</v>
      </c>
      <c r="E14" s="76">
        <v>10250</v>
      </c>
      <c r="F14" s="78">
        <v>9650</v>
      </c>
      <c r="G14" s="91">
        <v>1.8412</v>
      </c>
      <c r="H14" s="142">
        <v>1.8404</v>
      </c>
      <c r="I14" s="11">
        <v>3.829</v>
      </c>
      <c r="J14" s="207">
        <v>3.789</v>
      </c>
      <c r="K14" s="47">
        <v>542.98</v>
      </c>
    </row>
    <row r="15" spans="1:11" s="10" customFormat="1" ht="19.5" customHeight="1">
      <c r="A15" s="9">
        <v>11</v>
      </c>
      <c r="B15" s="12" t="s">
        <v>9</v>
      </c>
      <c r="C15" s="13">
        <v>1266.9</v>
      </c>
      <c r="D15" s="21">
        <v>1193.1</v>
      </c>
      <c r="E15" s="76">
        <v>10200</v>
      </c>
      <c r="F15" s="77">
        <v>9600</v>
      </c>
      <c r="G15" s="18">
        <v>1.8457</v>
      </c>
      <c r="H15" s="22">
        <v>1.8449</v>
      </c>
      <c r="I15" s="11">
        <v>3.831</v>
      </c>
      <c r="J15" s="207">
        <v>3.791</v>
      </c>
      <c r="K15" s="47">
        <v>546.37</v>
      </c>
    </row>
    <row r="16" spans="1:11" s="10" customFormat="1" ht="19.5" customHeight="1">
      <c r="A16" s="9">
        <v>12</v>
      </c>
      <c r="B16" s="12" t="s">
        <v>10</v>
      </c>
      <c r="C16" s="13">
        <v>1281.3</v>
      </c>
      <c r="D16" s="17">
        <v>1206.7</v>
      </c>
      <c r="E16" s="76">
        <v>10225</v>
      </c>
      <c r="F16" s="78">
        <v>9625</v>
      </c>
      <c r="G16" s="18">
        <v>1.8386</v>
      </c>
      <c r="H16" s="22">
        <v>1.8378</v>
      </c>
      <c r="I16" s="11">
        <v>3.834</v>
      </c>
      <c r="J16" s="207">
        <v>3.794</v>
      </c>
      <c r="K16" s="47">
        <v>549.79</v>
      </c>
    </row>
    <row r="17" spans="1:11" s="10" customFormat="1" ht="19.5" customHeight="1">
      <c r="A17" s="9">
        <v>13</v>
      </c>
      <c r="B17" s="12" t="s">
        <v>5</v>
      </c>
      <c r="C17" s="13">
        <v>1275.1</v>
      </c>
      <c r="D17" s="17">
        <v>1200.9</v>
      </c>
      <c r="E17" s="76">
        <v>10225</v>
      </c>
      <c r="F17" s="78">
        <v>9625</v>
      </c>
      <c r="G17" s="18">
        <v>1.8325</v>
      </c>
      <c r="H17" s="22">
        <v>1.8317</v>
      </c>
      <c r="I17" s="11">
        <v>3.837</v>
      </c>
      <c r="J17" s="207">
        <v>3.797</v>
      </c>
      <c r="K17" s="47">
        <v>546.53</v>
      </c>
    </row>
    <row r="18" spans="1:11" s="10" customFormat="1" ht="19.5" customHeight="1">
      <c r="A18" s="9">
        <v>14</v>
      </c>
      <c r="B18" s="12" t="s">
        <v>6</v>
      </c>
      <c r="C18" s="13">
        <v>1268.9</v>
      </c>
      <c r="D18" s="17">
        <v>1195.1</v>
      </c>
      <c r="E18" s="76">
        <v>10200</v>
      </c>
      <c r="F18" s="78">
        <v>9600</v>
      </c>
      <c r="G18" s="18">
        <v>1.8385</v>
      </c>
      <c r="H18" s="22">
        <v>1.8377</v>
      </c>
      <c r="I18" s="11">
        <v>3.84</v>
      </c>
      <c r="J18" s="207">
        <v>3.8</v>
      </c>
      <c r="K18" s="47">
        <v>545.36</v>
      </c>
    </row>
    <row r="19" spans="1:11" s="10" customFormat="1" ht="19.5" customHeight="1">
      <c r="A19" s="30">
        <v>15</v>
      </c>
      <c r="B19" s="33" t="s">
        <v>7</v>
      </c>
      <c r="C19" s="34"/>
      <c r="D19" s="36"/>
      <c r="E19" s="80"/>
      <c r="F19" s="79"/>
      <c r="G19" s="37"/>
      <c r="H19" s="55"/>
      <c r="I19" s="32"/>
      <c r="J19" s="185"/>
      <c r="K19" s="54"/>
    </row>
    <row r="20" spans="1:11" s="10" customFormat="1" ht="19.5" customHeight="1">
      <c r="A20" s="30">
        <v>16</v>
      </c>
      <c r="B20" s="33" t="s">
        <v>1</v>
      </c>
      <c r="C20" s="34"/>
      <c r="D20" s="36"/>
      <c r="E20" s="80"/>
      <c r="F20" s="79"/>
      <c r="G20" s="37"/>
      <c r="H20" s="55"/>
      <c r="I20" s="32"/>
      <c r="J20" s="185"/>
      <c r="K20" s="54"/>
    </row>
    <row r="21" spans="1:11" s="10" customFormat="1" ht="19.5" customHeight="1">
      <c r="A21" s="9">
        <v>17</v>
      </c>
      <c r="B21" s="12" t="s">
        <v>8</v>
      </c>
      <c r="C21" s="13">
        <v>1277.2</v>
      </c>
      <c r="D21" s="17">
        <v>1202.8</v>
      </c>
      <c r="E21" s="220" t="s">
        <v>73</v>
      </c>
      <c r="F21" s="219"/>
      <c r="G21" s="18">
        <v>1.8682</v>
      </c>
      <c r="H21" s="22">
        <v>1.8674</v>
      </c>
      <c r="I21" s="257" t="s">
        <v>76</v>
      </c>
      <c r="J21" s="242"/>
      <c r="K21" s="47">
        <v>552.21</v>
      </c>
    </row>
    <row r="22" spans="1:11" s="10" customFormat="1" ht="19.5" customHeight="1">
      <c r="A22" s="9">
        <v>18</v>
      </c>
      <c r="B22" s="12" t="s">
        <v>9</v>
      </c>
      <c r="C22" s="13">
        <v>1297.8</v>
      </c>
      <c r="D22" s="17">
        <v>1222.2</v>
      </c>
      <c r="E22" s="76">
        <v>10250</v>
      </c>
      <c r="F22" s="78">
        <v>9650</v>
      </c>
      <c r="G22" s="18">
        <v>1.8574</v>
      </c>
      <c r="H22" s="22">
        <v>1.8566</v>
      </c>
      <c r="I22" s="11">
        <v>3.846</v>
      </c>
      <c r="J22" s="207">
        <v>3.806</v>
      </c>
      <c r="K22" s="47">
        <v>558.71</v>
      </c>
    </row>
    <row r="23" spans="1:11" s="10" customFormat="1" ht="19.5" customHeight="1">
      <c r="A23" s="9">
        <v>19</v>
      </c>
      <c r="B23" s="12" t="s">
        <v>10</v>
      </c>
      <c r="C23" s="13">
        <v>1279.2</v>
      </c>
      <c r="D23" s="17">
        <v>1204.8</v>
      </c>
      <c r="E23" s="76">
        <v>10250</v>
      </c>
      <c r="F23" s="78">
        <v>9650</v>
      </c>
      <c r="G23" s="18">
        <v>1.8433</v>
      </c>
      <c r="H23" s="22">
        <v>1.8425</v>
      </c>
      <c r="I23" s="11">
        <v>3.848</v>
      </c>
      <c r="J23" s="207">
        <v>3.808</v>
      </c>
      <c r="K23" s="47">
        <v>556.31</v>
      </c>
    </row>
    <row r="24" spans="1:11" s="10" customFormat="1" ht="19.5" customHeight="1">
      <c r="A24" s="9">
        <v>20</v>
      </c>
      <c r="B24" s="12" t="s">
        <v>5</v>
      </c>
      <c r="C24" s="13">
        <v>1280.2</v>
      </c>
      <c r="D24" s="17">
        <v>1205.8</v>
      </c>
      <c r="E24" s="76">
        <v>10350</v>
      </c>
      <c r="F24" s="78">
        <v>9750</v>
      </c>
      <c r="G24" s="18">
        <v>1.8434</v>
      </c>
      <c r="H24" s="22">
        <v>1.8426</v>
      </c>
      <c r="I24" s="11">
        <v>3.849</v>
      </c>
      <c r="J24" s="207">
        <v>3.809</v>
      </c>
      <c r="K24" s="47">
        <v>552.65</v>
      </c>
    </row>
    <row r="25" spans="1:11" s="10" customFormat="1" ht="19.5" customHeight="1">
      <c r="A25" s="9">
        <v>21</v>
      </c>
      <c r="B25" s="12" t="s">
        <v>6</v>
      </c>
      <c r="C25" s="13">
        <v>1276.1</v>
      </c>
      <c r="D25" s="17">
        <v>1201.9</v>
      </c>
      <c r="E25" s="76">
        <v>10275</v>
      </c>
      <c r="F25" s="78">
        <v>9675</v>
      </c>
      <c r="G25" s="18">
        <v>1.8297</v>
      </c>
      <c r="H25" s="22">
        <v>1.8289</v>
      </c>
      <c r="I25" s="11">
        <v>3.849</v>
      </c>
      <c r="J25" s="207">
        <v>3.809</v>
      </c>
      <c r="K25" s="47">
        <v>548.06</v>
      </c>
    </row>
    <row r="26" spans="1:11" s="10" customFormat="1" ht="19.5" customHeight="1">
      <c r="A26" s="30">
        <v>22</v>
      </c>
      <c r="B26" s="33" t="s">
        <v>7</v>
      </c>
      <c r="C26" s="34"/>
      <c r="D26" s="36"/>
      <c r="E26" s="80"/>
      <c r="F26" s="79"/>
      <c r="G26" s="37"/>
      <c r="H26" s="55"/>
      <c r="I26" s="32"/>
      <c r="J26" s="185"/>
      <c r="K26" s="54"/>
    </row>
    <row r="27" spans="1:11" s="10" customFormat="1" ht="19.5" customHeight="1">
      <c r="A27" s="30">
        <v>23</v>
      </c>
      <c r="B27" s="33" t="s">
        <v>1</v>
      </c>
      <c r="C27" s="34"/>
      <c r="D27" s="36"/>
      <c r="E27" s="80"/>
      <c r="F27" s="79"/>
      <c r="G27" s="37"/>
      <c r="H27" s="55"/>
      <c r="I27" s="32"/>
      <c r="J27" s="185"/>
      <c r="K27" s="54"/>
    </row>
    <row r="28" spans="1:11" s="10" customFormat="1" ht="19.5" customHeight="1">
      <c r="A28" s="9">
        <v>24</v>
      </c>
      <c r="B28" s="12" t="s">
        <v>8</v>
      </c>
      <c r="C28" s="13">
        <v>1277.2</v>
      </c>
      <c r="D28" s="17">
        <v>1202.8</v>
      </c>
      <c r="E28" s="76">
        <v>10250</v>
      </c>
      <c r="F28" s="78">
        <v>9650</v>
      </c>
      <c r="G28" s="18">
        <v>1.8339</v>
      </c>
      <c r="H28" s="22">
        <v>1.8331</v>
      </c>
      <c r="I28" s="11">
        <v>3.85</v>
      </c>
      <c r="J28" s="207">
        <v>3.81</v>
      </c>
      <c r="K28" s="47">
        <v>543.5</v>
      </c>
    </row>
    <row r="29" spans="1:11" s="10" customFormat="1" ht="19.5" customHeight="1">
      <c r="A29" s="9">
        <v>25</v>
      </c>
      <c r="B29" s="12" t="s">
        <v>9</v>
      </c>
      <c r="C29" s="13">
        <v>1279.2</v>
      </c>
      <c r="D29" s="17">
        <v>1204.8</v>
      </c>
      <c r="E29" s="76">
        <v>10280</v>
      </c>
      <c r="F29" s="78">
        <v>9680</v>
      </c>
      <c r="G29" s="18">
        <v>1.8419</v>
      </c>
      <c r="H29" s="22">
        <v>1.8411</v>
      </c>
      <c r="I29" s="11">
        <v>3.85</v>
      </c>
      <c r="J29" s="207">
        <v>3.81</v>
      </c>
      <c r="K29" s="47">
        <v>546.53</v>
      </c>
    </row>
    <row r="30" spans="1:11" s="10" customFormat="1" ht="19.5" customHeight="1">
      <c r="A30" s="9">
        <v>26</v>
      </c>
      <c r="B30" s="12" t="s">
        <v>10</v>
      </c>
      <c r="C30" s="13">
        <v>1285.4</v>
      </c>
      <c r="D30" s="17">
        <v>1210.6</v>
      </c>
      <c r="E30" s="76">
        <v>10280</v>
      </c>
      <c r="F30" s="78">
        <v>9680</v>
      </c>
      <c r="G30" s="18">
        <v>1.867</v>
      </c>
      <c r="H30" s="22">
        <v>1.8662</v>
      </c>
      <c r="I30" s="11">
        <v>3.848</v>
      </c>
      <c r="J30" s="207">
        <v>3.808</v>
      </c>
      <c r="K30" s="47">
        <v>546.19</v>
      </c>
    </row>
    <row r="31" spans="1:11" s="10" customFormat="1" ht="19.5" customHeight="1">
      <c r="A31" s="9">
        <v>27</v>
      </c>
      <c r="B31" s="12" t="s">
        <v>5</v>
      </c>
      <c r="C31" s="13">
        <v>1283.8</v>
      </c>
      <c r="D31" s="17">
        <v>1209.2</v>
      </c>
      <c r="E31" s="76">
        <v>10350</v>
      </c>
      <c r="F31" s="78">
        <v>9750</v>
      </c>
      <c r="G31" s="18">
        <v>1.8669</v>
      </c>
      <c r="H31" s="22">
        <v>1.8661</v>
      </c>
      <c r="I31" s="11">
        <v>3.848</v>
      </c>
      <c r="J31" s="207">
        <v>3.808</v>
      </c>
      <c r="K31" s="47">
        <v>548.57</v>
      </c>
    </row>
    <row r="32" spans="1:11" s="10" customFormat="1" ht="19.5" customHeight="1">
      <c r="A32" s="9">
        <v>28</v>
      </c>
      <c r="B32" s="12" t="s">
        <v>6</v>
      </c>
      <c r="C32" s="13">
        <v>1280.2</v>
      </c>
      <c r="D32" s="17">
        <v>1205.8</v>
      </c>
      <c r="E32" s="76">
        <v>10375</v>
      </c>
      <c r="F32" s="78">
        <v>9775</v>
      </c>
      <c r="G32" s="18">
        <v>1.874</v>
      </c>
      <c r="H32" s="22">
        <v>1.8732</v>
      </c>
      <c r="I32" s="11">
        <v>3.85</v>
      </c>
      <c r="J32" s="207">
        <v>3.81</v>
      </c>
      <c r="K32" s="47">
        <v>548.55</v>
      </c>
    </row>
    <row r="33" spans="1:11" s="10" customFormat="1" ht="19.5" customHeight="1">
      <c r="A33" s="30">
        <v>29</v>
      </c>
      <c r="B33" s="33" t="s">
        <v>7</v>
      </c>
      <c r="C33" s="34"/>
      <c r="D33" s="36"/>
      <c r="E33" s="80"/>
      <c r="F33" s="79"/>
      <c r="G33" s="37"/>
      <c r="H33" s="55"/>
      <c r="I33" s="32"/>
      <c r="J33" s="185"/>
      <c r="K33" s="54"/>
    </row>
    <row r="34" spans="1:11" s="10" customFormat="1" ht="19.5" customHeight="1">
      <c r="A34" s="30">
        <v>30</v>
      </c>
      <c r="B34" s="33" t="s">
        <v>1</v>
      </c>
      <c r="C34" s="34"/>
      <c r="D34" s="36"/>
      <c r="E34" s="80"/>
      <c r="F34" s="79"/>
      <c r="G34" s="37"/>
      <c r="H34" s="55"/>
      <c r="I34" s="32"/>
      <c r="J34" s="185"/>
      <c r="K34" s="54"/>
    </row>
    <row r="35" spans="1:11" s="10" customFormat="1" ht="19.5" customHeight="1" thickBot="1">
      <c r="A35" s="14">
        <v>31</v>
      </c>
      <c r="B35" s="12" t="s">
        <v>8</v>
      </c>
      <c r="C35" s="39">
        <v>1281.3</v>
      </c>
      <c r="D35" s="40">
        <v>1206.7</v>
      </c>
      <c r="E35" s="81">
        <v>10400</v>
      </c>
      <c r="F35" s="82">
        <v>9800</v>
      </c>
      <c r="G35" s="91">
        <v>1.8864</v>
      </c>
      <c r="H35" s="92">
        <v>1.8856</v>
      </c>
      <c r="I35" s="98">
        <v>3.851</v>
      </c>
      <c r="J35" s="209">
        <v>3.811</v>
      </c>
      <c r="K35" s="84">
        <v>550.64</v>
      </c>
    </row>
    <row r="36" spans="1:11" ht="19.5" customHeight="1">
      <c r="A36" s="212" t="s">
        <v>11</v>
      </c>
      <c r="B36" s="213"/>
      <c r="C36" s="143">
        <f>IF((MAX(C5:C35))&gt;0,MAX(C5:C35),"")</f>
        <v>1297.8</v>
      </c>
      <c r="D36" s="144">
        <f>IF((MAX(D5:D35))&gt;0,MAX(D5:D35),"")</f>
        <v>1222.2</v>
      </c>
      <c r="E36" s="145">
        <f aca="true" t="shared" si="0" ref="E36:K36">IF((MAX(E5:E35))&gt;0,MAX(E5:E35),"")</f>
        <v>10400</v>
      </c>
      <c r="F36" s="146">
        <f t="shared" si="0"/>
        <v>9800</v>
      </c>
      <c r="G36" s="103">
        <f t="shared" si="0"/>
        <v>1.8864</v>
      </c>
      <c r="H36" s="104">
        <f t="shared" si="0"/>
        <v>1.8856</v>
      </c>
      <c r="I36" s="103">
        <f t="shared" si="0"/>
        <v>3.851</v>
      </c>
      <c r="J36" s="104">
        <f t="shared" si="0"/>
        <v>3.811</v>
      </c>
      <c r="K36" s="86">
        <f t="shared" si="0"/>
        <v>558.71</v>
      </c>
    </row>
    <row r="37" spans="1:11" ht="19.5" customHeight="1">
      <c r="A37" s="214" t="s">
        <v>12</v>
      </c>
      <c r="B37" s="215"/>
      <c r="C37" s="147">
        <f>IF((MIN(C5:C35))&gt;0,MIN(C5:C35),"")</f>
        <v>1252.9</v>
      </c>
      <c r="D37" s="148">
        <f>IF((MIN(D5:D35))&gt;0,MIN(D5:D35),"")</f>
        <v>1180.1</v>
      </c>
      <c r="E37" s="149">
        <f aca="true" t="shared" si="1" ref="E37:K37">IF((MIN(E5:E35))&gt;0,MIN(E5:E35),"")</f>
        <v>10100</v>
      </c>
      <c r="F37" s="150">
        <f t="shared" si="1"/>
        <v>9500</v>
      </c>
      <c r="G37" s="105">
        <f t="shared" si="1"/>
        <v>1.8181</v>
      </c>
      <c r="H37" s="106">
        <f t="shared" si="1"/>
        <v>1.8173</v>
      </c>
      <c r="I37" s="105">
        <f t="shared" si="1"/>
        <v>3.823</v>
      </c>
      <c r="J37" s="106">
        <f t="shared" si="1"/>
        <v>3.783</v>
      </c>
      <c r="K37" s="87">
        <f t="shared" si="1"/>
        <v>538.22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1273.009523809524</v>
      </c>
      <c r="D38" s="152">
        <f>IF(ISERROR(AVERAGE(D5:D35)),"",AVERAGE(D5:D35))</f>
        <v>1198.942857142857</v>
      </c>
      <c r="E38" s="153">
        <f aca="true" t="shared" si="2" ref="E38:K38">IF(ISERROR(AVERAGE(E5:E35)),"",AVERAGE(E5:E35))</f>
        <v>10248</v>
      </c>
      <c r="F38" s="154">
        <f t="shared" si="2"/>
        <v>9648.25</v>
      </c>
      <c r="G38" s="107">
        <f t="shared" si="2"/>
        <v>1.8451809523809526</v>
      </c>
      <c r="H38" s="108">
        <f t="shared" si="2"/>
        <v>1.8443809523809525</v>
      </c>
      <c r="I38" s="107">
        <f t="shared" si="2"/>
        <v>3.8393500000000005</v>
      </c>
      <c r="J38" s="108">
        <f t="shared" si="2"/>
        <v>3.7993499999999996</v>
      </c>
      <c r="K38" s="88">
        <f t="shared" si="2"/>
        <v>546.8842857142856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5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E21:F21"/>
    <mergeCell ref="I21:J21"/>
    <mergeCell ref="C3:D3"/>
    <mergeCell ref="A36:B36"/>
    <mergeCell ref="A37:B37"/>
  </mergeCells>
  <printOptions/>
  <pageMargins left="0.3937007874015748" right="0.2362204724409449" top="0.3937007874015748" bottom="0.22" header="0.31496062992125984" footer="0.2"/>
  <pageSetup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4.19921875" style="1" customWidth="1"/>
    <col min="12" max="16384" width="9" style="1" customWidth="1"/>
  </cols>
  <sheetData>
    <row r="1" spans="1:11" s="15" customFormat="1" ht="16.5" customHeight="1" thickBot="1">
      <c r="A1" s="222">
        <v>2009</v>
      </c>
      <c r="B1" s="223"/>
      <c r="C1" s="43" t="s">
        <v>32</v>
      </c>
      <c r="D1" s="3"/>
      <c r="E1" s="3"/>
      <c r="F1" s="3"/>
      <c r="G1" s="5"/>
      <c r="H1" s="5"/>
      <c r="J1" s="1"/>
      <c r="K1" s="205" t="s">
        <v>104</v>
      </c>
    </row>
    <row r="2" spans="1:11" s="26" customFormat="1" ht="54.75" customHeight="1" thickBot="1">
      <c r="A2" s="226" t="s">
        <v>26</v>
      </c>
      <c r="B2" s="227"/>
      <c r="C2" s="224" t="s">
        <v>87</v>
      </c>
      <c r="D2" s="225"/>
      <c r="E2" s="234" t="s">
        <v>83</v>
      </c>
      <c r="F2" s="235"/>
      <c r="G2" s="236" t="s">
        <v>84</v>
      </c>
      <c r="H2" s="237"/>
      <c r="I2" s="234" t="s">
        <v>85</v>
      </c>
      <c r="J2" s="235"/>
      <c r="K2" s="44" t="s">
        <v>86</v>
      </c>
    </row>
    <row r="3" spans="1:11" s="26" customFormat="1" ht="18.75" customHeight="1">
      <c r="A3" s="228"/>
      <c r="B3" s="229"/>
      <c r="C3" s="230" t="s">
        <v>0</v>
      </c>
      <c r="D3" s="231"/>
      <c r="E3" s="230" t="s">
        <v>0</v>
      </c>
      <c r="F3" s="231"/>
      <c r="G3" s="232" t="s">
        <v>31</v>
      </c>
      <c r="H3" s="233"/>
      <c r="I3" s="230" t="s">
        <v>0</v>
      </c>
      <c r="J3" s="231"/>
      <c r="K3" s="45" t="s">
        <v>0</v>
      </c>
    </row>
    <row r="4" spans="1:11" s="27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48</v>
      </c>
      <c r="H4" s="7" t="s">
        <v>49</v>
      </c>
      <c r="I4" s="8" t="s">
        <v>48</v>
      </c>
      <c r="J4" s="110" t="s">
        <v>49</v>
      </c>
      <c r="K4" s="115" t="s">
        <v>33</v>
      </c>
    </row>
    <row r="5" spans="1:11" s="10" customFormat="1" ht="19.5" customHeight="1">
      <c r="A5" s="9">
        <v>1</v>
      </c>
      <c r="B5" s="12" t="s">
        <v>36</v>
      </c>
      <c r="C5" s="95">
        <v>1283.3</v>
      </c>
      <c r="D5" s="135">
        <v>1208.7</v>
      </c>
      <c r="E5" s="136">
        <v>10350</v>
      </c>
      <c r="F5" s="137">
        <v>9750</v>
      </c>
      <c r="G5" s="138">
        <v>1.8829</v>
      </c>
      <c r="H5" s="139">
        <v>1.8821</v>
      </c>
      <c r="I5" s="41">
        <v>3.845</v>
      </c>
      <c r="J5" s="183">
        <v>3.805</v>
      </c>
      <c r="K5" s="89">
        <v>553.35</v>
      </c>
    </row>
    <row r="6" spans="1:11" s="10" customFormat="1" ht="19.5" customHeight="1">
      <c r="A6" s="9">
        <v>2</v>
      </c>
      <c r="B6" s="12" t="s">
        <v>10</v>
      </c>
      <c r="C6" s="95">
        <v>1287.5</v>
      </c>
      <c r="D6" s="97">
        <v>1212.5</v>
      </c>
      <c r="E6" s="136">
        <v>10400</v>
      </c>
      <c r="F6" s="78">
        <v>9800</v>
      </c>
      <c r="G6" s="18">
        <v>1.9038</v>
      </c>
      <c r="H6" s="139">
        <v>1.903</v>
      </c>
      <c r="I6" s="41">
        <v>3.846</v>
      </c>
      <c r="J6" s="22">
        <v>3.806</v>
      </c>
      <c r="K6" s="46">
        <v>555.29</v>
      </c>
    </row>
    <row r="7" spans="1:11" s="10" customFormat="1" ht="19.5" customHeight="1">
      <c r="A7" s="9">
        <v>3</v>
      </c>
      <c r="B7" s="12" t="s">
        <v>5</v>
      </c>
      <c r="C7" s="95">
        <v>1282.3</v>
      </c>
      <c r="D7" s="97">
        <v>1207.7</v>
      </c>
      <c r="E7" s="76">
        <v>10425</v>
      </c>
      <c r="F7" s="78">
        <v>9825</v>
      </c>
      <c r="G7" s="140">
        <v>1.8702</v>
      </c>
      <c r="H7" s="42">
        <v>1.8694</v>
      </c>
      <c r="I7" s="11">
        <v>3.846</v>
      </c>
      <c r="J7" s="207">
        <v>3.806</v>
      </c>
      <c r="K7" s="47">
        <v>557.74</v>
      </c>
    </row>
    <row r="8" spans="1:11" s="10" customFormat="1" ht="19.5" customHeight="1">
      <c r="A8" s="9">
        <v>4</v>
      </c>
      <c r="B8" s="12" t="s">
        <v>6</v>
      </c>
      <c r="C8" s="13">
        <v>1282.3</v>
      </c>
      <c r="D8" s="17">
        <v>1207.7</v>
      </c>
      <c r="E8" s="76">
        <v>10370</v>
      </c>
      <c r="F8" s="78">
        <v>9770</v>
      </c>
      <c r="G8" s="18">
        <v>1.8501</v>
      </c>
      <c r="H8" s="42">
        <v>1.8493</v>
      </c>
      <c r="I8" s="11">
        <v>3.847</v>
      </c>
      <c r="J8" s="207">
        <v>3.807</v>
      </c>
      <c r="K8" s="47">
        <v>555.87</v>
      </c>
    </row>
    <row r="9" spans="1:11" s="10" customFormat="1" ht="19.5" customHeight="1">
      <c r="A9" s="30">
        <v>5</v>
      </c>
      <c r="B9" s="33" t="s">
        <v>7</v>
      </c>
      <c r="C9" s="34"/>
      <c r="D9" s="36"/>
      <c r="E9" s="80"/>
      <c r="F9" s="79"/>
      <c r="G9" s="37"/>
      <c r="H9" s="141"/>
      <c r="I9" s="32"/>
      <c r="J9" s="185"/>
      <c r="K9" s="54"/>
    </row>
    <row r="10" spans="1:11" s="10" customFormat="1" ht="19.5" customHeight="1">
      <c r="A10" s="30">
        <v>6</v>
      </c>
      <c r="B10" s="33" t="s">
        <v>1</v>
      </c>
      <c r="C10" s="34"/>
      <c r="D10" s="36"/>
      <c r="E10" s="80"/>
      <c r="F10" s="79"/>
      <c r="G10" s="37"/>
      <c r="H10" s="52"/>
      <c r="I10" s="32"/>
      <c r="J10" s="185"/>
      <c r="K10" s="54"/>
    </row>
    <row r="11" spans="1:11" s="10" customFormat="1" ht="19.5" customHeight="1">
      <c r="A11" s="9">
        <v>7</v>
      </c>
      <c r="B11" s="12" t="s">
        <v>8</v>
      </c>
      <c r="C11" s="13">
        <v>1272</v>
      </c>
      <c r="D11" s="17">
        <v>1198</v>
      </c>
      <c r="E11" s="76">
        <v>10370</v>
      </c>
      <c r="F11" s="78">
        <v>9770</v>
      </c>
      <c r="G11" s="238" t="s">
        <v>73</v>
      </c>
      <c r="H11" s="245"/>
      <c r="I11" s="11">
        <v>3.849</v>
      </c>
      <c r="J11" s="207">
        <v>3.809</v>
      </c>
      <c r="K11" s="47">
        <v>552.42</v>
      </c>
    </row>
    <row r="12" spans="1:11" s="10" customFormat="1" ht="19.5" customHeight="1">
      <c r="A12" s="9">
        <v>8</v>
      </c>
      <c r="B12" s="12" t="s">
        <v>9</v>
      </c>
      <c r="C12" s="13">
        <v>1266.9</v>
      </c>
      <c r="D12" s="17">
        <v>1193.1</v>
      </c>
      <c r="E12" s="76">
        <v>10320</v>
      </c>
      <c r="F12" s="78">
        <v>9720</v>
      </c>
      <c r="G12" s="18">
        <v>1.8254</v>
      </c>
      <c r="H12" s="42">
        <v>1.8246</v>
      </c>
      <c r="I12" s="11">
        <v>3.851</v>
      </c>
      <c r="J12" s="207">
        <v>3.811</v>
      </c>
      <c r="K12" s="47">
        <v>550.96</v>
      </c>
    </row>
    <row r="13" spans="1:11" s="10" customFormat="1" ht="19.5" customHeight="1">
      <c r="A13" s="9">
        <v>9</v>
      </c>
      <c r="B13" s="12" t="s">
        <v>10</v>
      </c>
      <c r="C13" s="13">
        <v>1260.7</v>
      </c>
      <c r="D13" s="17">
        <v>1187.3</v>
      </c>
      <c r="E13" s="76">
        <v>10220</v>
      </c>
      <c r="F13" s="78">
        <v>9620</v>
      </c>
      <c r="G13" s="18">
        <v>1.828</v>
      </c>
      <c r="H13" s="42">
        <v>1.8272</v>
      </c>
      <c r="I13" s="11">
        <v>3.854</v>
      </c>
      <c r="J13" s="207">
        <v>3.814</v>
      </c>
      <c r="K13" s="47">
        <v>551.87</v>
      </c>
    </row>
    <row r="14" spans="1:11" s="10" customFormat="1" ht="19.5" customHeight="1">
      <c r="A14" s="9">
        <v>10</v>
      </c>
      <c r="B14" s="12" t="s">
        <v>5</v>
      </c>
      <c r="C14" s="13">
        <v>1261.2</v>
      </c>
      <c r="D14" s="17">
        <v>1187.8</v>
      </c>
      <c r="E14" s="76">
        <v>10170</v>
      </c>
      <c r="F14" s="78">
        <v>9570</v>
      </c>
      <c r="G14" s="91">
        <v>1.8261</v>
      </c>
      <c r="H14" s="142">
        <v>1.8253</v>
      </c>
      <c r="I14" s="11">
        <v>3.853</v>
      </c>
      <c r="J14" s="207">
        <v>3.813</v>
      </c>
      <c r="K14" s="47">
        <v>551.64</v>
      </c>
    </row>
    <row r="15" spans="1:11" s="10" customFormat="1" ht="19.5" customHeight="1">
      <c r="A15" s="9">
        <v>11</v>
      </c>
      <c r="B15" s="12" t="s">
        <v>6</v>
      </c>
      <c r="C15" s="13">
        <v>1259.1</v>
      </c>
      <c r="D15" s="21">
        <v>1185.9</v>
      </c>
      <c r="E15" s="76">
        <v>10280</v>
      </c>
      <c r="F15" s="77">
        <v>9680</v>
      </c>
      <c r="G15" s="18">
        <v>1.8179</v>
      </c>
      <c r="H15" s="22">
        <v>1.8171</v>
      </c>
      <c r="I15" s="11">
        <v>3.854</v>
      </c>
      <c r="J15" s="207">
        <v>3.814</v>
      </c>
      <c r="K15" s="47">
        <v>554.03</v>
      </c>
    </row>
    <row r="16" spans="1:11" s="10" customFormat="1" ht="19.5" customHeight="1">
      <c r="A16" s="30">
        <v>12</v>
      </c>
      <c r="B16" s="33" t="s">
        <v>7</v>
      </c>
      <c r="C16" s="34"/>
      <c r="D16" s="36"/>
      <c r="E16" s="80"/>
      <c r="F16" s="79"/>
      <c r="G16" s="37"/>
      <c r="H16" s="55"/>
      <c r="I16" s="32"/>
      <c r="J16" s="185"/>
      <c r="K16" s="54"/>
    </row>
    <row r="17" spans="1:11" s="10" customFormat="1" ht="19.5" customHeight="1">
      <c r="A17" s="30">
        <v>13</v>
      </c>
      <c r="B17" s="33" t="s">
        <v>1</v>
      </c>
      <c r="C17" s="34"/>
      <c r="D17" s="36"/>
      <c r="E17" s="80"/>
      <c r="F17" s="79"/>
      <c r="G17" s="37"/>
      <c r="H17" s="55"/>
      <c r="I17" s="32"/>
      <c r="J17" s="185"/>
      <c r="K17" s="54"/>
    </row>
    <row r="18" spans="1:11" s="10" customFormat="1" ht="19.5" customHeight="1">
      <c r="A18" s="9">
        <v>14</v>
      </c>
      <c r="B18" s="12" t="s">
        <v>8</v>
      </c>
      <c r="C18" s="13">
        <v>1257.6</v>
      </c>
      <c r="D18" s="17">
        <v>1184.4</v>
      </c>
      <c r="E18" s="76">
        <v>10190</v>
      </c>
      <c r="F18" s="78">
        <v>9590</v>
      </c>
      <c r="G18" s="18">
        <v>1.8197</v>
      </c>
      <c r="H18" s="22">
        <v>1.8189</v>
      </c>
      <c r="I18" s="11">
        <v>3.842</v>
      </c>
      <c r="J18" s="207">
        <v>3.802</v>
      </c>
      <c r="K18" s="47">
        <v>550.57</v>
      </c>
    </row>
    <row r="19" spans="1:11" s="10" customFormat="1" ht="19.5" customHeight="1">
      <c r="A19" s="9">
        <v>15</v>
      </c>
      <c r="B19" s="12" t="s">
        <v>9</v>
      </c>
      <c r="C19" s="13">
        <v>1257.6</v>
      </c>
      <c r="D19" s="17">
        <v>1184.4</v>
      </c>
      <c r="E19" s="76">
        <v>10190</v>
      </c>
      <c r="F19" s="78">
        <v>9590</v>
      </c>
      <c r="G19" s="18">
        <v>1.8087</v>
      </c>
      <c r="H19" s="22">
        <v>1.8079</v>
      </c>
      <c r="I19" s="11">
        <v>3.831</v>
      </c>
      <c r="J19" s="207">
        <v>3.791</v>
      </c>
      <c r="K19" s="47">
        <v>551.88</v>
      </c>
    </row>
    <row r="20" spans="1:11" s="10" customFormat="1" ht="19.5" customHeight="1">
      <c r="A20" s="9">
        <v>16</v>
      </c>
      <c r="B20" s="12" t="s">
        <v>10</v>
      </c>
      <c r="C20" s="13">
        <v>1246.3</v>
      </c>
      <c r="D20" s="17">
        <v>1173.7</v>
      </c>
      <c r="E20" s="76">
        <v>10130</v>
      </c>
      <c r="F20" s="78">
        <v>9530</v>
      </c>
      <c r="G20" s="18">
        <v>1.7984</v>
      </c>
      <c r="H20" s="22">
        <v>1.7976</v>
      </c>
      <c r="I20" s="11">
        <v>3.828</v>
      </c>
      <c r="J20" s="207">
        <v>3.788</v>
      </c>
      <c r="K20" s="47">
        <v>551.37</v>
      </c>
    </row>
    <row r="21" spans="1:11" s="10" customFormat="1" ht="19.5" customHeight="1">
      <c r="A21" s="9">
        <v>17</v>
      </c>
      <c r="B21" s="12" t="s">
        <v>5</v>
      </c>
      <c r="C21" s="13">
        <v>1242.1</v>
      </c>
      <c r="D21" s="17">
        <v>1169.9</v>
      </c>
      <c r="E21" s="76">
        <v>9950</v>
      </c>
      <c r="F21" s="78">
        <v>9350</v>
      </c>
      <c r="G21" s="18">
        <v>1.8094</v>
      </c>
      <c r="H21" s="22">
        <v>1.8086</v>
      </c>
      <c r="I21" s="11">
        <v>3.832</v>
      </c>
      <c r="J21" s="207">
        <v>3.792</v>
      </c>
      <c r="K21" s="47">
        <v>545.72</v>
      </c>
    </row>
    <row r="22" spans="1:11" s="10" customFormat="1" ht="19.5" customHeight="1">
      <c r="A22" s="9">
        <v>18</v>
      </c>
      <c r="B22" s="12" t="s">
        <v>6</v>
      </c>
      <c r="C22" s="13">
        <v>1242.1</v>
      </c>
      <c r="D22" s="17">
        <v>1169.9</v>
      </c>
      <c r="E22" s="76">
        <v>9950</v>
      </c>
      <c r="F22" s="78">
        <v>9350</v>
      </c>
      <c r="G22" s="18">
        <v>1.8049</v>
      </c>
      <c r="H22" s="22">
        <v>1.8041</v>
      </c>
      <c r="I22" s="11">
        <v>3.839</v>
      </c>
      <c r="J22" s="207">
        <v>3.799</v>
      </c>
      <c r="K22" s="48" t="s">
        <v>73</v>
      </c>
    </row>
    <row r="23" spans="1:11" s="10" customFormat="1" ht="19.5" customHeight="1">
      <c r="A23" s="30">
        <v>19</v>
      </c>
      <c r="B23" s="33" t="s">
        <v>7</v>
      </c>
      <c r="C23" s="34"/>
      <c r="D23" s="36"/>
      <c r="E23" s="80"/>
      <c r="F23" s="79"/>
      <c r="G23" s="37"/>
      <c r="H23" s="55"/>
      <c r="I23" s="32"/>
      <c r="J23" s="185"/>
      <c r="K23" s="54"/>
    </row>
    <row r="24" spans="1:11" s="10" customFormat="1" ht="19.5" customHeight="1">
      <c r="A24" s="30">
        <v>20</v>
      </c>
      <c r="B24" s="33" t="s">
        <v>1</v>
      </c>
      <c r="C24" s="34"/>
      <c r="D24" s="36"/>
      <c r="E24" s="80"/>
      <c r="F24" s="79"/>
      <c r="G24" s="37"/>
      <c r="H24" s="55"/>
      <c r="I24" s="32"/>
      <c r="J24" s="185"/>
      <c r="K24" s="54"/>
    </row>
    <row r="25" spans="1:11" s="10" customFormat="1" ht="19.5" customHeight="1">
      <c r="A25" s="9">
        <v>21</v>
      </c>
      <c r="B25" s="12" t="s">
        <v>8</v>
      </c>
      <c r="C25" s="13">
        <v>1242.6</v>
      </c>
      <c r="D25" s="17">
        <v>1170.4</v>
      </c>
      <c r="E25" s="220" t="s">
        <v>77</v>
      </c>
      <c r="F25" s="221"/>
      <c r="G25" s="18">
        <v>1.8172</v>
      </c>
      <c r="H25" s="22">
        <v>1.8164</v>
      </c>
      <c r="I25" s="11">
        <v>3.836</v>
      </c>
      <c r="J25" s="207">
        <v>3.796</v>
      </c>
      <c r="K25" s="47">
        <v>545.96</v>
      </c>
    </row>
    <row r="26" spans="1:11" s="10" customFormat="1" ht="19.5" customHeight="1">
      <c r="A26" s="9">
        <v>22</v>
      </c>
      <c r="B26" s="12" t="s">
        <v>9</v>
      </c>
      <c r="C26" s="13">
        <v>1242.1</v>
      </c>
      <c r="D26" s="17">
        <v>1169.9</v>
      </c>
      <c r="E26" s="220" t="s">
        <v>77</v>
      </c>
      <c r="F26" s="221"/>
      <c r="G26" s="18">
        <v>1.8061</v>
      </c>
      <c r="H26" s="22">
        <v>1.8053</v>
      </c>
      <c r="I26" s="11">
        <v>3.837</v>
      </c>
      <c r="J26" s="207">
        <v>3.797</v>
      </c>
      <c r="K26" s="47">
        <v>544.5</v>
      </c>
    </row>
    <row r="27" spans="1:11" s="10" customFormat="1" ht="19.5" customHeight="1">
      <c r="A27" s="9">
        <v>23</v>
      </c>
      <c r="B27" s="12" t="s">
        <v>10</v>
      </c>
      <c r="C27" s="13">
        <v>1229.8</v>
      </c>
      <c r="D27" s="17">
        <v>1158.2</v>
      </c>
      <c r="E27" s="220" t="s">
        <v>77</v>
      </c>
      <c r="F27" s="221"/>
      <c r="G27" s="18">
        <v>1.7916</v>
      </c>
      <c r="H27" s="22">
        <v>1.7908</v>
      </c>
      <c r="I27" s="11">
        <v>3.837</v>
      </c>
      <c r="J27" s="207">
        <v>3.797</v>
      </c>
      <c r="K27" s="47">
        <v>540.48</v>
      </c>
    </row>
    <row r="28" spans="1:11" s="10" customFormat="1" ht="19.5" customHeight="1">
      <c r="A28" s="9">
        <v>24</v>
      </c>
      <c r="B28" s="12" t="s">
        <v>5</v>
      </c>
      <c r="C28" s="13">
        <v>1230.6</v>
      </c>
      <c r="D28" s="17">
        <v>1159</v>
      </c>
      <c r="E28" s="76">
        <v>9950</v>
      </c>
      <c r="F28" s="78">
        <v>9350</v>
      </c>
      <c r="G28" s="18">
        <v>1.7917</v>
      </c>
      <c r="H28" s="22">
        <v>1.7909</v>
      </c>
      <c r="I28" s="11">
        <v>3.837</v>
      </c>
      <c r="J28" s="207">
        <v>3.797</v>
      </c>
      <c r="K28" s="47">
        <v>539.71</v>
      </c>
    </row>
    <row r="29" spans="1:11" s="10" customFormat="1" ht="19.5" customHeight="1">
      <c r="A29" s="9">
        <v>25</v>
      </c>
      <c r="B29" s="12" t="s">
        <v>6</v>
      </c>
      <c r="C29" s="13">
        <v>1232.9</v>
      </c>
      <c r="D29" s="17">
        <v>1161.1</v>
      </c>
      <c r="E29" s="76">
        <v>9950</v>
      </c>
      <c r="F29" s="78">
        <v>9350</v>
      </c>
      <c r="G29" s="18">
        <v>1.8017</v>
      </c>
      <c r="H29" s="22">
        <v>1.8009</v>
      </c>
      <c r="I29" s="11">
        <v>3.838</v>
      </c>
      <c r="J29" s="207">
        <v>3.798</v>
      </c>
      <c r="K29" s="47">
        <v>540.96</v>
      </c>
    </row>
    <row r="30" spans="1:11" s="10" customFormat="1" ht="19.5" customHeight="1">
      <c r="A30" s="30">
        <v>26</v>
      </c>
      <c r="B30" s="33" t="s">
        <v>7</v>
      </c>
      <c r="C30" s="34"/>
      <c r="D30" s="36"/>
      <c r="E30" s="80"/>
      <c r="F30" s="79"/>
      <c r="G30" s="37"/>
      <c r="H30" s="55"/>
      <c r="I30" s="32"/>
      <c r="J30" s="185"/>
      <c r="K30" s="54"/>
    </row>
    <row r="31" spans="1:11" s="10" customFormat="1" ht="19.5" customHeight="1">
      <c r="A31" s="30">
        <v>27</v>
      </c>
      <c r="B31" s="33" t="s">
        <v>1</v>
      </c>
      <c r="C31" s="34"/>
      <c r="D31" s="36"/>
      <c r="E31" s="80"/>
      <c r="F31" s="79"/>
      <c r="G31" s="37"/>
      <c r="H31" s="55"/>
      <c r="I31" s="32"/>
      <c r="J31" s="185"/>
      <c r="K31" s="54"/>
    </row>
    <row r="32" spans="1:11" s="10" customFormat="1" ht="19.5" customHeight="1">
      <c r="A32" s="9">
        <v>28</v>
      </c>
      <c r="B32" s="12" t="s">
        <v>8</v>
      </c>
      <c r="C32" s="13">
        <v>1221.5</v>
      </c>
      <c r="D32" s="17">
        <v>1150.5</v>
      </c>
      <c r="E32" s="76">
        <v>9900</v>
      </c>
      <c r="F32" s="78">
        <v>9300</v>
      </c>
      <c r="G32" s="18">
        <v>1.791</v>
      </c>
      <c r="H32" s="22">
        <v>1.7902</v>
      </c>
      <c r="I32" s="11">
        <v>3.841</v>
      </c>
      <c r="J32" s="207">
        <v>3.801</v>
      </c>
      <c r="K32" s="47">
        <v>544.66</v>
      </c>
    </row>
    <row r="33" spans="1:11" s="10" customFormat="1" ht="19.5" customHeight="1">
      <c r="A33" s="9">
        <v>29</v>
      </c>
      <c r="B33" s="12" t="s">
        <v>9</v>
      </c>
      <c r="C33" s="13">
        <v>1226.7</v>
      </c>
      <c r="D33" s="17">
        <v>1155.3</v>
      </c>
      <c r="E33" s="76">
        <v>9975</v>
      </c>
      <c r="F33" s="78">
        <v>9375</v>
      </c>
      <c r="G33" s="18">
        <v>1.7928</v>
      </c>
      <c r="H33" s="22">
        <v>1.792</v>
      </c>
      <c r="I33" s="11">
        <v>3.843</v>
      </c>
      <c r="J33" s="207">
        <v>3.803</v>
      </c>
      <c r="K33" s="47">
        <v>545.44</v>
      </c>
    </row>
    <row r="34" spans="1:11" s="10" customFormat="1" ht="19.5" customHeight="1">
      <c r="A34" s="9">
        <v>30</v>
      </c>
      <c r="B34" s="12" t="s">
        <v>10</v>
      </c>
      <c r="C34" s="13">
        <v>1221.5</v>
      </c>
      <c r="D34" s="17">
        <v>1150.5</v>
      </c>
      <c r="E34" s="76">
        <v>10050</v>
      </c>
      <c r="F34" s="78">
        <v>9450</v>
      </c>
      <c r="G34" s="18">
        <v>1.7781</v>
      </c>
      <c r="H34" s="22">
        <v>1.7773</v>
      </c>
      <c r="I34" s="11">
        <v>3.843</v>
      </c>
      <c r="J34" s="207">
        <v>3.803</v>
      </c>
      <c r="K34" s="47">
        <v>546.07</v>
      </c>
    </row>
    <row r="35" spans="1:11" s="10" customFormat="1" ht="19.5" customHeight="1" thickBot="1">
      <c r="A35" s="14"/>
      <c r="B35" s="12"/>
      <c r="C35" s="39"/>
      <c r="D35" s="40"/>
      <c r="E35" s="81"/>
      <c r="F35" s="82"/>
      <c r="G35" s="91"/>
      <c r="H35" s="92"/>
      <c r="I35" s="98"/>
      <c r="J35" s="209"/>
      <c r="K35" s="84"/>
    </row>
    <row r="36" spans="1:11" ht="19.5" customHeight="1">
      <c r="A36" s="212" t="s">
        <v>11</v>
      </c>
      <c r="B36" s="213"/>
      <c r="C36" s="143">
        <f>IF((MAX(C5:C35))&gt;0,MAX(C5:C35),"")</f>
        <v>1287.5</v>
      </c>
      <c r="D36" s="144">
        <f>IF((MAX(D5:D35))&gt;0,MAX(D5:D35),"")</f>
        <v>1212.5</v>
      </c>
      <c r="E36" s="145">
        <f aca="true" t="shared" si="0" ref="E36:K36">IF((MAX(E5:E35))&gt;0,MAX(E5:E35),"")</f>
        <v>10425</v>
      </c>
      <c r="F36" s="146">
        <f t="shared" si="0"/>
        <v>9825</v>
      </c>
      <c r="G36" s="103">
        <f t="shared" si="0"/>
        <v>1.9038</v>
      </c>
      <c r="H36" s="104">
        <f t="shared" si="0"/>
        <v>1.903</v>
      </c>
      <c r="I36" s="103">
        <f t="shared" si="0"/>
        <v>3.854</v>
      </c>
      <c r="J36" s="104">
        <f t="shared" si="0"/>
        <v>3.814</v>
      </c>
      <c r="K36" s="86">
        <f t="shared" si="0"/>
        <v>557.74</v>
      </c>
    </row>
    <row r="37" spans="1:11" ht="19.5" customHeight="1">
      <c r="A37" s="214" t="s">
        <v>12</v>
      </c>
      <c r="B37" s="215"/>
      <c r="C37" s="147">
        <f>IF((MIN(C5:C35))&gt;0,MIN(C5:C35),"")</f>
        <v>1221.5</v>
      </c>
      <c r="D37" s="148">
        <f>IF((MIN(D5:D35))&gt;0,MIN(D5:D35),"")</f>
        <v>1150.5</v>
      </c>
      <c r="E37" s="149">
        <f aca="true" t="shared" si="1" ref="E37:K37">IF((MIN(E5:E35))&gt;0,MIN(E5:E35),"")</f>
        <v>9900</v>
      </c>
      <c r="F37" s="150">
        <f t="shared" si="1"/>
        <v>9300</v>
      </c>
      <c r="G37" s="105">
        <f t="shared" si="1"/>
        <v>1.7781</v>
      </c>
      <c r="H37" s="106">
        <f t="shared" si="1"/>
        <v>1.7773</v>
      </c>
      <c r="I37" s="105">
        <f t="shared" si="1"/>
        <v>3.828</v>
      </c>
      <c r="J37" s="106">
        <f t="shared" si="1"/>
        <v>3.788</v>
      </c>
      <c r="K37" s="87">
        <f t="shared" si="1"/>
        <v>539.71</v>
      </c>
    </row>
    <row r="38" spans="1:11" ht="19.5" customHeight="1" thickBot="1">
      <c r="A38" s="216" t="s">
        <v>13</v>
      </c>
      <c r="B38" s="217"/>
      <c r="C38" s="151">
        <f>IF(ISERROR(AVERAGE(C5:C35)),"",AVERAGE(C5:C35))</f>
        <v>1252.2136363636362</v>
      </c>
      <c r="D38" s="152">
        <f>IF(ISERROR(AVERAGE(D5:D35)),"",AVERAGE(D5:D35))</f>
        <v>1179.3590909090908</v>
      </c>
      <c r="E38" s="153">
        <f aca="true" t="shared" si="2" ref="E38:K38">IF(ISERROR(AVERAGE(E5:E35)),"",AVERAGE(E5:E35))</f>
        <v>10165.263157894737</v>
      </c>
      <c r="F38" s="154">
        <f t="shared" si="2"/>
        <v>9565.263157894737</v>
      </c>
      <c r="G38" s="107">
        <f t="shared" si="2"/>
        <v>1.819795238095238</v>
      </c>
      <c r="H38" s="108">
        <f t="shared" si="2"/>
        <v>1.8189952380952379</v>
      </c>
      <c r="I38" s="107">
        <f t="shared" si="2"/>
        <v>3.842227272727273</v>
      </c>
      <c r="J38" s="108">
        <f t="shared" si="2"/>
        <v>3.802227272727272</v>
      </c>
      <c r="K38" s="88">
        <f t="shared" si="2"/>
        <v>549.0709523809523</v>
      </c>
    </row>
    <row r="39" spans="1:11" ht="19.5" customHeight="1">
      <c r="A39" s="10"/>
      <c r="B39" s="10"/>
      <c r="C39" s="38" t="s">
        <v>30</v>
      </c>
      <c r="D39" s="23"/>
      <c r="E39" s="23"/>
      <c r="F39" s="23"/>
      <c r="G39" s="24"/>
      <c r="H39" s="25"/>
      <c r="I39" s="10"/>
      <c r="J39" s="10"/>
      <c r="K39" s="10"/>
    </row>
  </sheetData>
  <mergeCells count="17">
    <mergeCell ref="I3:J3"/>
    <mergeCell ref="E3:F3"/>
    <mergeCell ref="G3:H3"/>
    <mergeCell ref="E2:F2"/>
    <mergeCell ref="G2:H2"/>
    <mergeCell ref="I2:J2"/>
    <mergeCell ref="G11:H11"/>
    <mergeCell ref="A1:B1"/>
    <mergeCell ref="A2:B3"/>
    <mergeCell ref="C2:D2"/>
    <mergeCell ref="C3:D3"/>
    <mergeCell ref="A36:B36"/>
    <mergeCell ref="A37:B37"/>
    <mergeCell ref="A38:B38"/>
    <mergeCell ref="E25:F25"/>
    <mergeCell ref="E26:F26"/>
    <mergeCell ref="E27:F27"/>
  </mergeCells>
  <printOptions/>
  <pageMargins left="0.3937007874015748" right="0.1968503937007874" top="0.3937007874015748" bottom="0.2755905511811024" header="0.35433070866141736" footer="0.196850393700787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kawane</cp:lastModifiedBy>
  <cp:lastPrinted>2009-12-24T01:33:20Z</cp:lastPrinted>
  <dcterms:created xsi:type="dcterms:W3CDTF">1998-09-14T03:33:30Z</dcterms:created>
  <dcterms:modified xsi:type="dcterms:W3CDTF">2010-01-04T01:12:21Z</dcterms:modified>
  <cp:category/>
  <cp:version/>
  <cp:contentType/>
  <cp:contentStatus/>
</cp:coreProperties>
</file>